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3655" windowHeight="9405"/>
  </bookViews>
  <sheets>
    <sheet name="Practical Programming - kezdő" sheetId="3" r:id="rId1"/>
  </sheets>
  <calcPr calcId="125725"/>
</workbook>
</file>

<file path=xl/calcChain.xml><?xml version="1.0" encoding="utf-8"?>
<calcChain xmlns="http://schemas.openxmlformats.org/spreadsheetml/2006/main">
  <c r="D39" i="3"/>
  <c r="D40"/>
  <c r="N40"/>
  <c r="N39"/>
  <c r="N38"/>
  <c r="L40"/>
  <c r="L39"/>
  <c r="L38"/>
  <c r="J40"/>
  <c r="J39"/>
  <c r="J38"/>
  <c r="H40"/>
  <c r="H39"/>
  <c r="H38"/>
  <c r="F40"/>
  <c r="F39"/>
  <c r="F38"/>
  <c r="O62"/>
  <c r="M62"/>
  <c r="K62"/>
  <c r="I62"/>
  <c r="G62"/>
  <c r="E62"/>
  <c r="O61"/>
  <c r="M61"/>
  <c r="K61"/>
  <c r="I61"/>
  <c r="G61"/>
  <c r="E61"/>
  <c r="O60"/>
  <c r="M60"/>
  <c r="K60"/>
  <c r="I60"/>
  <c r="G60"/>
  <c r="E60"/>
  <c r="O22"/>
  <c r="O21"/>
  <c r="O20"/>
  <c r="M22"/>
  <c r="M21"/>
  <c r="M20"/>
  <c r="K22"/>
  <c r="K21"/>
  <c r="K20"/>
  <c r="I22"/>
  <c r="I21"/>
  <c r="I20"/>
  <c r="G22"/>
  <c r="G21"/>
  <c r="G20"/>
  <c r="E21"/>
  <c r="E22"/>
  <c r="N57"/>
  <c r="L57"/>
  <c r="J57"/>
  <c r="H57"/>
  <c r="F57"/>
  <c r="D57"/>
  <c r="N56"/>
  <c r="L56"/>
  <c r="J56"/>
  <c r="H56"/>
  <c r="F56"/>
  <c r="D56"/>
  <c r="N55"/>
  <c r="L55"/>
  <c r="J55"/>
  <c r="H55"/>
  <c r="F55"/>
  <c r="D55"/>
  <c r="O35"/>
  <c r="O34"/>
  <c r="O33"/>
  <c r="M35"/>
  <c r="M34"/>
  <c r="M33"/>
  <c r="K35"/>
  <c r="K34"/>
  <c r="K33"/>
  <c r="I35"/>
  <c r="I34"/>
  <c r="I33"/>
  <c r="G35"/>
  <c r="G34"/>
  <c r="G33"/>
  <c r="E33"/>
  <c r="E34"/>
  <c r="E35"/>
  <c r="N17"/>
  <c r="N16"/>
  <c r="N15"/>
  <c r="L17"/>
  <c r="L16"/>
  <c r="L15"/>
  <c r="J17"/>
  <c r="J16"/>
  <c r="J15"/>
  <c r="H17"/>
  <c r="H16"/>
  <c r="H15"/>
  <c r="F16"/>
  <c r="F17"/>
  <c r="D16"/>
  <c r="D17"/>
  <c r="O45"/>
  <c r="N45"/>
  <c r="M45"/>
  <c r="L45"/>
  <c r="K45"/>
  <c r="J45"/>
  <c r="I45"/>
  <c r="H45"/>
  <c r="G45"/>
  <c r="F45"/>
  <c r="E45"/>
  <c r="D45"/>
  <c r="O44"/>
  <c r="N44"/>
  <c r="M44"/>
  <c r="L44"/>
  <c r="K44"/>
  <c r="J44"/>
  <c r="I44"/>
  <c r="H44"/>
  <c r="G44"/>
  <c r="F44"/>
  <c r="E44"/>
  <c r="D44"/>
  <c r="O43"/>
  <c r="N43"/>
  <c r="M43"/>
  <c r="L43"/>
  <c r="K43"/>
  <c r="J43"/>
  <c r="I43"/>
  <c r="H43"/>
  <c r="G43"/>
  <c r="F43"/>
  <c r="E43"/>
  <c r="D43"/>
  <c r="O52"/>
  <c r="N52"/>
  <c r="M52"/>
  <c r="L52"/>
  <c r="K52"/>
  <c r="J52"/>
  <c r="I52"/>
  <c r="H52"/>
  <c r="G52"/>
  <c r="F52"/>
  <c r="E52"/>
  <c r="D52"/>
  <c r="O51"/>
  <c r="N51"/>
  <c r="M51"/>
  <c r="L51"/>
  <c r="K51"/>
  <c r="J51"/>
  <c r="I51"/>
  <c r="H51"/>
  <c r="G51"/>
  <c r="F51"/>
  <c r="E51"/>
  <c r="D51"/>
  <c r="O50"/>
  <c r="N50"/>
  <c r="M50"/>
  <c r="L50"/>
  <c r="K50"/>
  <c r="J50"/>
  <c r="I50"/>
  <c r="H50"/>
  <c r="G50"/>
  <c r="F50"/>
  <c r="E50"/>
  <c r="D50"/>
  <c r="O30"/>
  <c r="N30"/>
  <c r="M30"/>
  <c r="L30"/>
  <c r="K30"/>
  <c r="J30"/>
  <c r="I30"/>
  <c r="H30"/>
  <c r="G30"/>
  <c r="F30"/>
  <c r="E30"/>
  <c r="D30"/>
  <c r="O29"/>
  <c r="N29"/>
  <c r="M29"/>
  <c r="L29"/>
  <c r="K29"/>
  <c r="J29"/>
  <c r="I29"/>
  <c r="H29"/>
  <c r="G29"/>
  <c r="F29"/>
  <c r="E29"/>
  <c r="D29"/>
  <c r="O28"/>
  <c r="N28"/>
  <c r="M28"/>
  <c r="L28"/>
  <c r="K28"/>
  <c r="J28"/>
  <c r="I28"/>
  <c r="H28"/>
  <c r="G28"/>
  <c r="F28"/>
  <c r="E28"/>
  <c r="D28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O10"/>
  <c r="N10"/>
  <c r="M10"/>
  <c r="L10"/>
  <c r="K10"/>
  <c r="J10"/>
  <c r="I10"/>
  <c r="H10"/>
  <c r="G10"/>
  <c r="F10"/>
  <c r="E10"/>
  <c r="D10"/>
  <c r="E2"/>
  <c r="F2"/>
  <c r="D31"/>
  <c r="D13"/>
  <c r="E4"/>
  <c r="F4"/>
  <c r="D46"/>
  <c r="E46"/>
  <c r="F46"/>
  <c r="G46"/>
  <c r="E5"/>
  <c r="F5"/>
  <c r="D41"/>
  <c r="E23"/>
  <c r="E63"/>
  <c r="F41"/>
  <c r="G23"/>
  <c r="G63"/>
  <c r="E20"/>
  <c r="D38"/>
  <c r="E3"/>
  <c r="F3"/>
  <c r="D18"/>
  <c r="D58"/>
  <c r="E36"/>
  <c r="F18"/>
  <c r="F58"/>
  <c r="G36"/>
  <c r="F15"/>
  <c r="D15"/>
  <c r="H41"/>
  <c r="I23"/>
  <c r="I63"/>
  <c r="J41"/>
  <c r="K23"/>
  <c r="K63"/>
  <c r="L41"/>
  <c r="M23"/>
  <c r="M63"/>
  <c r="N41"/>
  <c r="O23"/>
  <c r="O63"/>
  <c r="B59"/>
  <c r="H18"/>
  <c r="H58"/>
  <c r="I36"/>
  <c r="J18"/>
  <c r="J58"/>
  <c r="K36"/>
  <c r="L18"/>
  <c r="L58"/>
  <c r="M36"/>
  <c r="N18"/>
  <c r="N58"/>
  <c r="B54"/>
  <c r="B9"/>
  <c r="B49"/>
  <c r="H46"/>
  <c r="I46"/>
  <c r="J46"/>
  <c r="K46"/>
  <c r="L46"/>
  <c r="M46"/>
  <c r="N46"/>
  <c r="O46"/>
  <c r="B42"/>
  <c r="B37"/>
  <c r="O36"/>
  <c r="B32"/>
  <c r="B27"/>
  <c r="B19"/>
  <c r="B14"/>
  <c r="D53"/>
  <c r="E13"/>
  <c r="E31"/>
  <c r="E53"/>
  <c r="F13"/>
  <c r="F31"/>
  <c r="F53"/>
  <c r="G13"/>
  <c r="G31"/>
  <c r="G53"/>
  <c r="H13"/>
  <c r="H31"/>
  <c r="H53"/>
  <c r="I13"/>
  <c r="I31"/>
  <c r="I53"/>
  <c r="J13"/>
  <c r="J31"/>
  <c r="J53"/>
  <c r="K13"/>
  <c r="K31"/>
  <c r="K53"/>
  <c r="L13"/>
  <c r="L31"/>
  <c r="L53"/>
  <c r="M13"/>
  <c r="M31"/>
  <c r="M53"/>
  <c r="N13"/>
  <c r="N31"/>
  <c r="N53"/>
  <c r="O13"/>
  <c r="O31"/>
  <c r="O53"/>
</calcChain>
</file>

<file path=xl/sharedStrings.xml><?xml version="1.0" encoding="utf-8"?>
<sst xmlns="http://schemas.openxmlformats.org/spreadsheetml/2006/main" count="110" uniqueCount="61">
  <si>
    <t>1RM</t>
  </si>
  <si>
    <t>5RM</t>
  </si>
  <si>
    <t>2x5</t>
  </si>
  <si>
    <t>1x5</t>
  </si>
  <si>
    <t>1x3</t>
  </si>
  <si>
    <t>1x2</t>
  </si>
  <si>
    <t>3x5</t>
  </si>
  <si>
    <t xml:space="preserve"> </t>
  </si>
  <si>
    <t>Hétfő</t>
  </si>
  <si>
    <t>Szerda</t>
  </si>
  <si>
    <t>Péntek</t>
  </si>
  <si>
    <t>Súly / ismétlés</t>
  </si>
  <si>
    <t>Növelés</t>
  </si>
  <si>
    <t>Visszavétel</t>
  </si>
  <si>
    <t>Guggolás</t>
  </si>
  <si>
    <t>Fekvenyomás</t>
  </si>
  <si>
    <t>Felhúzás</t>
  </si>
  <si>
    <t>Nyomás</t>
  </si>
  <si>
    <t>Kerekítés</t>
  </si>
  <si>
    <t>Ismétlés</t>
  </si>
  <si>
    <t>1. edzés</t>
  </si>
  <si>
    <t>2. edzés</t>
  </si>
  <si>
    <t>3. edzés</t>
  </si>
  <si>
    <t>4. edzés</t>
  </si>
  <si>
    <t>7. edzés</t>
  </si>
  <si>
    <t>10. edzés</t>
  </si>
  <si>
    <t>13. edzés</t>
  </si>
  <si>
    <t>16. edzés</t>
  </si>
  <si>
    <t>19. edzés</t>
  </si>
  <si>
    <t>22. edzés</t>
  </si>
  <si>
    <t>25. edzés</t>
  </si>
  <si>
    <t>28. edzés</t>
  </si>
  <si>
    <t>31. edzés</t>
  </si>
  <si>
    <t>34. edzés</t>
  </si>
  <si>
    <t>5. edzés</t>
  </si>
  <si>
    <t>8. edzés</t>
  </si>
  <si>
    <t>11. edzés</t>
  </si>
  <si>
    <t>14. edzés</t>
  </si>
  <si>
    <t>17. edzés</t>
  </si>
  <si>
    <t>20. edzés</t>
  </si>
  <si>
    <t>23. edzés</t>
  </si>
  <si>
    <t>26. edzés</t>
  </si>
  <si>
    <t>29. edzés</t>
  </si>
  <si>
    <t>32. edzés</t>
  </si>
  <si>
    <t>35. edzés</t>
  </si>
  <si>
    <t>6. edzés</t>
  </si>
  <si>
    <t>9. edzés</t>
  </si>
  <si>
    <t>12. edzés</t>
  </si>
  <si>
    <t>15. edzés</t>
  </si>
  <si>
    <t>18. edzés</t>
  </si>
  <si>
    <t>21. edzés</t>
  </si>
  <si>
    <t>24. edzés</t>
  </si>
  <si>
    <t>27. edzés</t>
  </si>
  <si>
    <t>30. edzés</t>
  </si>
  <si>
    <t>33. edzés</t>
  </si>
  <si>
    <t>36. edzés</t>
  </si>
  <si>
    <t>Húzódzkodás (pron)</t>
  </si>
  <si>
    <t>Húzódzkodás (szup)</t>
  </si>
  <si>
    <t>Gyakorlat</t>
  </si>
  <si>
    <t>3x12</t>
  </si>
  <si>
    <t>készségszintű terhelés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</si>
</sst>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color rgb="FF000000"/>
      <name val="Arial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8AC74"/>
        <bgColor indexed="64"/>
      </patternFill>
    </fill>
    <fill>
      <patternFill patternType="solid">
        <fgColor rgb="FF88AC74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6" fillId="5" borderId="5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/>
    </xf>
    <xf numFmtId="0" fontId="6" fillId="5" borderId="7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6" fillId="5" borderId="7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6" fillId="5" borderId="15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6" fillId="5" borderId="15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7" fillId="7" borderId="20" xfId="0" applyFont="1" applyFill="1" applyBorder="1" applyAlignment="1"/>
    <xf numFmtId="0" fontId="7" fillId="7" borderId="1" xfId="0" applyFont="1" applyFill="1" applyBorder="1" applyAlignment="1"/>
    <xf numFmtId="0" fontId="7" fillId="7" borderId="41" xfId="0" applyFont="1" applyFill="1" applyBorder="1" applyAlignment="1"/>
    <xf numFmtId="0" fontId="7" fillId="7" borderId="12" xfId="0" applyFont="1" applyFill="1" applyBorder="1" applyAlignment="1"/>
    <xf numFmtId="0" fontId="7" fillId="7" borderId="2" xfId="0" applyFont="1" applyFill="1" applyBorder="1" applyAlignment="1"/>
    <xf numFmtId="0" fontId="7" fillId="7" borderId="26" xfId="0" applyFont="1" applyFill="1" applyBorder="1" applyAlignment="1">
      <alignment horizontal="center"/>
    </xf>
    <xf numFmtId="0" fontId="6" fillId="5" borderId="26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3" borderId="27" xfId="0" applyFont="1" applyFill="1" applyBorder="1" applyAlignment="1"/>
    <xf numFmtId="0" fontId="7" fillId="3" borderId="32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7" borderId="13" xfId="0" applyFont="1" applyFill="1" applyBorder="1" applyAlignment="1"/>
    <xf numFmtId="0" fontId="3" fillId="7" borderId="4" xfId="0" applyFont="1" applyFill="1" applyBorder="1" applyAlignment="1"/>
    <xf numFmtId="0" fontId="3" fillId="7" borderId="10" xfId="0" applyFont="1" applyFill="1" applyBorder="1" applyAlignment="1"/>
    <xf numFmtId="0" fontId="3" fillId="7" borderId="6" xfId="0" applyFont="1" applyFill="1" applyBorder="1" applyAlignment="1"/>
    <xf numFmtId="0" fontId="3" fillId="7" borderId="40" xfId="0" applyFont="1" applyFill="1" applyBorder="1" applyAlignment="1"/>
    <xf numFmtId="0" fontId="3" fillId="7" borderId="9" xfId="0" applyFont="1" applyFill="1" applyBorder="1" applyAlignment="1"/>
    <xf numFmtId="0" fontId="3" fillId="7" borderId="55" xfId="0" applyFont="1" applyFill="1" applyBorder="1" applyAlignment="1"/>
    <xf numFmtId="0" fontId="3" fillId="0" borderId="52" xfId="0" applyFont="1" applyBorder="1" applyAlignment="1">
      <alignment horizontal="center"/>
    </xf>
    <xf numFmtId="0" fontId="3" fillId="7" borderId="44" xfId="0" applyFont="1" applyFill="1" applyBorder="1" applyAlignment="1"/>
    <xf numFmtId="0" fontId="3" fillId="7" borderId="5" xfId="0" applyFont="1" applyFill="1" applyBorder="1" applyAlignment="1"/>
    <xf numFmtId="0" fontId="3" fillId="0" borderId="21" xfId="0" applyFont="1" applyBorder="1" applyAlignment="1">
      <alignment horizontal="center"/>
    </xf>
    <xf numFmtId="0" fontId="3" fillId="7" borderId="18" xfId="0" applyFont="1" applyFill="1" applyBorder="1" applyAlignment="1"/>
    <xf numFmtId="0" fontId="3" fillId="7" borderId="7" xfId="0" applyFont="1" applyFill="1" applyBorder="1" applyAlignment="1"/>
    <xf numFmtId="0" fontId="3" fillId="0" borderId="22" xfId="0" applyFont="1" applyBorder="1" applyAlignment="1">
      <alignment horizontal="center"/>
    </xf>
    <xf numFmtId="0" fontId="3" fillId="7" borderId="19" xfId="0" applyFont="1" applyFill="1" applyBorder="1" applyAlignment="1"/>
    <xf numFmtId="0" fontId="3" fillId="7" borderId="56" xfId="0" applyFont="1" applyFill="1" applyBorder="1" applyAlignment="1"/>
    <xf numFmtId="0" fontId="7" fillId="0" borderId="34" xfId="0" applyFont="1" applyBorder="1" applyAlignment="1"/>
    <xf numFmtId="0" fontId="7" fillId="0" borderId="47" xfId="0" applyFont="1" applyBorder="1" applyAlignment="1">
      <alignment horizontal="center"/>
    </xf>
    <xf numFmtId="0" fontId="7" fillId="3" borderId="28" xfId="0" applyFont="1" applyFill="1" applyBorder="1" applyAlignment="1"/>
    <xf numFmtId="0" fontId="7" fillId="3" borderId="12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3" fillId="7" borderId="42" xfId="0" applyFont="1" applyFill="1" applyBorder="1" applyAlignment="1"/>
    <xf numFmtId="0" fontId="3" fillId="7" borderId="14" xfId="0" applyFont="1" applyFill="1" applyBorder="1" applyAlignment="1"/>
    <xf numFmtId="0" fontId="3" fillId="7" borderId="43" xfId="0" applyFont="1" applyFill="1" applyBorder="1" applyAlignment="1"/>
    <xf numFmtId="0" fontId="3" fillId="7" borderId="6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3" borderId="12" xfId="0" applyFont="1" applyFill="1" applyBorder="1" applyAlignment="1"/>
    <xf numFmtId="0" fontId="7" fillId="0" borderId="12" xfId="0" applyFont="1" applyBorder="1" applyAlignment="1"/>
    <xf numFmtId="0" fontId="7" fillId="0" borderId="12" xfId="0" applyFont="1" applyBorder="1" applyAlignment="1">
      <alignment horizontal="center"/>
    </xf>
    <xf numFmtId="0" fontId="1" fillId="8" borderId="0" xfId="0" applyFont="1" applyFill="1" applyBorder="1" applyAlignment="1"/>
    <xf numFmtId="0" fontId="1" fillId="8" borderId="0" xfId="0" applyFont="1" applyFill="1" applyAlignment="1">
      <alignment wrapText="1"/>
    </xf>
    <xf numFmtId="0" fontId="6" fillId="8" borderId="0" xfId="0" applyNumberFormat="1" applyFont="1" applyFill="1" applyBorder="1" applyAlignment="1">
      <alignment horizontal="center" vertical="center"/>
    </xf>
    <xf numFmtId="164" fontId="1" fillId="8" borderId="0" xfId="0" applyNumberFormat="1" applyFont="1" applyFill="1" applyBorder="1" applyAlignment="1">
      <alignment horizontal="center"/>
    </xf>
    <xf numFmtId="0" fontId="3" fillId="8" borderId="0" xfId="0" applyFont="1" applyFill="1" applyAlignment="1">
      <alignment wrapText="1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Alignment="1"/>
    <xf numFmtId="0" fontId="3" fillId="8" borderId="0" xfId="0" applyFont="1" applyFill="1" applyBorder="1" applyAlignment="1"/>
    <xf numFmtId="0" fontId="1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33" xfId="0" applyFont="1" applyFill="1" applyBorder="1" applyAlignment="1">
      <alignment horizontal="center" vertical="center" textRotation="255"/>
    </xf>
    <xf numFmtId="0" fontId="7" fillId="3" borderId="34" xfId="0" applyFont="1" applyFill="1" applyBorder="1" applyAlignment="1">
      <alignment horizontal="center" vertical="center" textRotation="255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/>
    </xf>
    <xf numFmtId="0" fontId="3" fillId="0" borderId="28" xfId="0" applyFont="1" applyBorder="1" applyAlignment="1">
      <alignment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0"/>
  <sheetViews>
    <sheetView tabSelected="1" workbookViewId="0"/>
  </sheetViews>
  <sheetFormatPr defaultColWidth="14.42578125" defaultRowHeight="15.95" customHeight="1"/>
  <cols>
    <col min="1" max="1" width="3.140625" style="1" customWidth="1"/>
    <col min="2" max="2" width="20.28515625" style="1" customWidth="1"/>
    <col min="3" max="16" width="9.28515625" style="1" customWidth="1"/>
    <col min="17" max="17" width="12" style="1" customWidth="1"/>
    <col min="18" max="16384" width="14.42578125" style="1"/>
  </cols>
  <sheetData>
    <row r="1" spans="1:70" ht="15.95" customHeight="1" thickBot="1">
      <c r="A1" s="87"/>
      <c r="B1" s="109" t="s">
        <v>58</v>
      </c>
      <c r="C1" s="113" t="s">
        <v>11</v>
      </c>
      <c r="D1" s="114"/>
      <c r="E1" s="23" t="s">
        <v>0</v>
      </c>
      <c r="F1" s="24" t="s">
        <v>1</v>
      </c>
      <c r="G1" s="23" t="s">
        <v>12</v>
      </c>
      <c r="H1" s="24" t="s">
        <v>13</v>
      </c>
      <c r="I1" s="87"/>
      <c r="J1" s="87"/>
      <c r="K1" s="87"/>
      <c r="L1" s="8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</row>
    <row r="2" spans="1:70" ht="15.95" customHeight="1">
      <c r="A2" s="87"/>
      <c r="B2" s="9" t="s">
        <v>14</v>
      </c>
      <c r="C2" s="18">
        <v>100</v>
      </c>
      <c r="D2" s="8">
        <v>5</v>
      </c>
      <c r="E2" s="19">
        <f t="shared" ref="E2:E5" si="0">(C2)/(1.0278-(0.0278*D2))</f>
        <v>112.51125112511251</v>
      </c>
      <c r="F2" s="20">
        <f>ROUND(((E2*(1.0278-(0.0278*5)))/$D$6),(0/5))*$D$6</f>
        <v>100</v>
      </c>
      <c r="G2" s="21">
        <v>2.5</v>
      </c>
      <c r="H2" s="22">
        <v>0.2</v>
      </c>
      <c r="I2" s="87"/>
      <c r="J2" s="87"/>
      <c r="K2" s="87"/>
      <c r="L2" s="8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</row>
    <row r="3" spans="1:70" ht="15.95" customHeight="1">
      <c r="A3" s="87"/>
      <c r="B3" s="10" t="s">
        <v>15</v>
      </c>
      <c r="C3" s="2">
        <v>100</v>
      </c>
      <c r="D3" s="3">
        <v>5</v>
      </c>
      <c r="E3" s="12">
        <f t="shared" si="0"/>
        <v>112.51125112511251</v>
      </c>
      <c r="F3" s="16">
        <f>ROUND(((E3*(1.0278-(0.0278*5)))/$D$6),(0/5))*$D$6</f>
        <v>100</v>
      </c>
      <c r="G3" s="4">
        <v>2.5</v>
      </c>
      <c r="H3" s="5">
        <v>0.2</v>
      </c>
      <c r="I3" s="87"/>
      <c r="J3" s="87"/>
      <c r="K3" s="87"/>
      <c r="L3" s="87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</row>
    <row r="4" spans="1:70" ht="15.95" customHeight="1">
      <c r="A4" s="87"/>
      <c r="B4" s="10" t="s">
        <v>16</v>
      </c>
      <c r="C4" s="2">
        <v>100</v>
      </c>
      <c r="D4" s="3">
        <v>5</v>
      </c>
      <c r="E4" s="12">
        <f t="shared" si="0"/>
        <v>112.51125112511251</v>
      </c>
      <c r="F4" s="16">
        <f>ROUND(((E4*(1.0278-(0.0278*5)))/$D$6),(0/5))*$D$6</f>
        <v>100</v>
      </c>
      <c r="G4" s="4">
        <v>5</v>
      </c>
      <c r="H4" s="5">
        <v>0.2</v>
      </c>
      <c r="I4" s="87"/>
      <c r="J4" s="87"/>
      <c r="K4" s="87"/>
      <c r="L4" s="87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</row>
    <row r="5" spans="1:70" ht="15.95" customHeight="1" thickBot="1">
      <c r="A5" s="87"/>
      <c r="B5" s="11" t="s">
        <v>17</v>
      </c>
      <c r="C5" s="14">
        <v>100</v>
      </c>
      <c r="D5" s="15">
        <v>5</v>
      </c>
      <c r="E5" s="13">
        <f t="shared" si="0"/>
        <v>112.51125112511251</v>
      </c>
      <c r="F5" s="17">
        <f>ROUND(((E5*(1.0278-(0.0278*5)))/$D$6),(0/5))*$D$6</f>
        <v>100</v>
      </c>
      <c r="G5" s="6">
        <v>2.5</v>
      </c>
      <c r="H5" s="7">
        <v>0.2</v>
      </c>
      <c r="I5" s="87"/>
      <c r="J5" s="87"/>
      <c r="K5" s="87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</row>
    <row r="6" spans="1:70" ht="15.95" customHeight="1" thickBot="1">
      <c r="A6" s="88"/>
      <c r="B6" s="127" t="s">
        <v>18</v>
      </c>
      <c r="C6" s="128"/>
      <c r="D6" s="31">
        <v>2.5</v>
      </c>
      <c r="E6" s="87"/>
      <c r="F6" s="87"/>
      <c r="G6" s="89"/>
      <c r="H6" s="90"/>
      <c r="I6" s="87"/>
      <c r="J6" s="87"/>
      <c r="K6" s="87"/>
      <c r="L6" s="87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</row>
    <row r="7" spans="1:70" ht="15.95" customHeight="1" thickBo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</row>
    <row r="8" spans="1:70" ht="15.95" customHeight="1" thickBot="1">
      <c r="A8" s="110" t="s">
        <v>8</v>
      </c>
      <c r="B8" s="46"/>
      <c r="C8" s="47" t="s">
        <v>19</v>
      </c>
      <c r="D8" s="48" t="s">
        <v>20</v>
      </c>
      <c r="E8" s="49" t="s">
        <v>23</v>
      </c>
      <c r="F8" s="49" t="s">
        <v>24</v>
      </c>
      <c r="G8" s="49" t="s">
        <v>25</v>
      </c>
      <c r="H8" s="49" t="s">
        <v>26</v>
      </c>
      <c r="I8" s="49" t="s">
        <v>27</v>
      </c>
      <c r="J8" s="49" t="s">
        <v>28</v>
      </c>
      <c r="K8" s="49" t="s">
        <v>29</v>
      </c>
      <c r="L8" s="49" t="s">
        <v>30</v>
      </c>
      <c r="M8" s="49" t="s">
        <v>31</v>
      </c>
      <c r="N8" s="49" t="s">
        <v>32</v>
      </c>
      <c r="O8" s="50" t="s">
        <v>33</v>
      </c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</row>
    <row r="9" spans="1:70" ht="15.95" customHeight="1">
      <c r="A9" s="111"/>
      <c r="B9" s="115" t="str">
        <f>B2</f>
        <v>Guggolás</v>
      </c>
      <c r="C9" s="51" t="s">
        <v>2</v>
      </c>
      <c r="D9" s="32">
        <v>20</v>
      </c>
      <c r="E9" s="33">
        <v>20</v>
      </c>
      <c r="F9" s="33">
        <v>20</v>
      </c>
      <c r="G9" s="33">
        <v>20</v>
      </c>
      <c r="H9" s="33">
        <v>20</v>
      </c>
      <c r="I9" s="33">
        <v>20</v>
      </c>
      <c r="J9" s="33">
        <v>20</v>
      </c>
      <c r="K9" s="33">
        <v>20</v>
      </c>
      <c r="L9" s="33">
        <v>20</v>
      </c>
      <c r="M9" s="33">
        <v>20</v>
      </c>
      <c r="N9" s="33">
        <v>20</v>
      </c>
      <c r="O9" s="34">
        <v>20</v>
      </c>
      <c r="P9" s="95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</row>
    <row r="10" spans="1:70" ht="15.95" customHeight="1">
      <c r="A10" s="111"/>
      <c r="B10" s="116"/>
      <c r="C10" s="52" t="s">
        <v>3</v>
      </c>
      <c r="D10" s="35">
        <f t="shared" ref="D10:O10" si="1">FLOOR(PRODUCT(0.4,D13),5)</f>
        <v>30</v>
      </c>
      <c r="E10" s="36">
        <f t="shared" si="1"/>
        <v>35</v>
      </c>
      <c r="F10" s="36">
        <f t="shared" si="1"/>
        <v>35</v>
      </c>
      <c r="G10" s="36">
        <f t="shared" si="1"/>
        <v>40</v>
      </c>
      <c r="H10" s="36">
        <f t="shared" si="1"/>
        <v>40</v>
      </c>
      <c r="I10" s="36">
        <f t="shared" si="1"/>
        <v>45</v>
      </c>
      <c r="J10" s="36">
        <f t="shared" si="1"/>
        <v>50</v>
      </c>
      <c r="K10" s="36">
        <f t="shared" si="1"/>
        <v>50</v>
      </c>
      <c r="L10" s="36">
        <f t="shared" si="1"/>
        <v>55</v>
      </c>
      <c r="M10" s="36">
        <f t="shared" si="1"/>
        <v>55</v>
      </c>
      <c r="N10" s="36">
        <f t="shared" si="1"/>
        <v>60</v>
      </c>
      <c r="O10" s="37">
        <f t="shared" si="1"/>
        <v>65</v>
      </c>
      <c r="P10" s="95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</row>
    <row r="11" spans="1:70" ht="15.95" customHeight="1">
      <c r="A11" s="111"/>
      <c r="B11" s="116"/>
      <c r="C11" s="52" t="s">
        <v>4</v>
      </c>
      <c r="D11" s="35">
        <f t="shared" ref="D11:O11" si="2">FLOOR(PRODUCT(0.6,D13),2.5)</f>
        <v>47.5</v>
      </c>
      <c r="E11" s="36">
        <f t="shared" si="2"/>
        <v>52.5</v>
      </c>
      <c r="F11" s="36">
        <f t="shared" si="2"/>
        <v>55</v>
      </c>
      <c r="G11" s="36">
        <f t="shared" si="2"/>
        <v>60</v>
      </c>
      <c r="H11" s="36">
        <f t="shared" si="2"/>
        <v>65</v>
      </c>
      <c r="I11" s="36">
        <f t="shared" si="2"/>
        <v>70</v>
      </c>
      <c r="J11" s="36">
        <f t="shared" si="2"/>
        <v>75</v>
      </c>
      <c r="K11" s="36">
        <f t="shared" si="2"/>
        <v>77.5</v>
      </c>
      <c r="L11" s="36">
        <f t="shared" si="2"/>
        <v>82.5</v>
      </c>
      <c r="M11" s="36">
        <f t="shared" si="2"/>
        <v>87.5</v>
      </c>
      <c r="N11" s="36">
        <f t="shared" si="2"/>
        <v>92.5</v>
      </c>
      <c r="O11" s="37">
        <f t="shared" si="2"/>
        <v>97.5</v>
      </c>
      <c r="P11" s="95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</row>
    <row r="12" spans="1:70" ht="15.95" customHeight="1" thickBot="1">
      <c r="A12" s="111"/>
      <c r="B12" s="116"/>
      <c r="C12" s="53" t="s">
        <v>5</v>
      </c>
      <c r="D12" s="38">
        <f t="shared" ref="D12:O12" si="3">FLOOR(PRODUCT(0.8,D13),2.5)</f>
        <v>62.5</v>
      </c>
      <c r="E12" s="39">
        <f t="shared" si="3"/>
        <v>70</v>
      </c>
      <c r="F12" s="39">
        <f t="shared" si="3"/>
        <v>75</v>
      </c>
      <c r="G12" s="39">
        <f t="shared" si="3"/>
        <v>80</v>
      </c>
      <c r="H12" s="39">
        <f t="shared" si="3"/>
        <v>87.5</v>
      </c>
      <c r="I12" s="39">
        <f t="shared" si="3"/>
        <v>92.5</v>
      </c>
      <c r="J12" s="39">
        <f t="shared" si="3"/>
        <v>100</v>
      </c>
      <c r="K12" s="39">
        <f t="shared" si="3"/>
        <v>105</v>
      </c>
      <c r="L12" s="39">
        <f t="shared" si="3"/>
        <v>110</v>
      </c>
      <c r="M12" s="39">
        <f t="shared" si="3"/>
        <v>117.5</v>
      </c>
      <c r="N12" s="39">
        <f t="shared" si="3"/>
        <v>122.5</v>
      </c>
      <c r="O12" s="40">
        <f t="shared" si="3"/>
        <v>130</v>
      </c>
      <c r="P12" s="95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</row>
    <row r="13" spans="1:70" ht="15.95" customHeight="1" thickBot="1">
      <c r="A13" s="111"/>
      <c r="B13" s="117"/>
      <c r="C13" s="97" t="s">
        <v>6</v>
      </c>
      <c r="D13" s="98">
        <f>ROUND(((F2-(F2*$H$2))/$D$6),(0/5))*$D$6</f>
        <v>80</v>
      </c>
      <c r="E13" s="99">
        <f t="shared" ref="E13:O13" si="4">D53+$G$2</f>
        <v>87.5</v>
      </c>
      <c r="F13" s="99">
        <f t="shared" si="4"/>
        <v>95</v>
      </c>
      <c r="G13" s="99">
        <f t="shared" si="4"/>
        <v>102.5</v>
      </c>
      <c r="H13" s="99">
        <f t="shared" si="4"/>
        <v>110</v>
      </c>
      <c r="I13" s="99">
        <f t="shared" si="4"/>
        <v>117.5</v>
      </c>
      <c r="J13" s="99">
        <f t="shared" si="4"/>
        <v>125</v>
      </c>
      <c r="K13" s="99">
        <f t="shared" si="4"/>
        <v>132.5</v>
      </c>
      <c r="L13" s="99">
        <f t="shared" si="4"/>
        <v>140</v>
      </c>
      <c r="M13" s="99">
        <f t="shared" si="4"/>
        <v>147.5</v>
      </c>
      <c r="N13" s="99">
        <f t="shared" si="4"/>
        <v>155</v>
      </c>
      <c r="O13" s="100">
        <f t="shared" si="4"/>
        <v>162.5</v>
      </c>
      <c r="P13" s="96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</row>
    <row r="14" spans="1:70" ht="15.95" customHeight="1">
      <c r="A14" s="111"/>
      <c r="B14" s="115" t="str">
        <f>B3</f>
        <v>Fekvenyomás</v>
      </c>
      <c r="C14" s="51" t="s">
        <v>2</v>
      </c>
      <c r="D14" s="32">
        <v>20</v>
      </c>
      <c r="E14" s="54"/>
      <c r="F14" s="33">
        <v>20</v>
      </c>
      <c r="G14" s="54"/>
      <c r="H14" s="33">
        <v>20</v>
      </c>
      <c r="I14" s="54"/>
      <c r="J14" s="33">
        <v>20</v>
      </c>
      <c r="K14" s="54"/>
      <c r="L14" s="33">
        <v>20</v>
      </c>
      <c r="M14" s="54"/>
      <c r="N14" s="33">
        <v>20</v>
      </c>
      <c r="O14" s="5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</row>
    <row r="15" spans="1:70" ht="15.95" customHeight="1">
      <c r="A15" s="111"/>
      <c r="B15" s="116"/>
      <c r="C15" s="52" t="s">
        <v>3</v>
      </c>
      <c r="D15" s="35">
        <f>FLOOR(PRODUCT(0.5,D18),5)</f>
        <v>40</v>
      </c>
      <c r="E15" s="56"/>
      <c r="F15" s="36">
        <f>FLOOR(PRODUCT(0.5,F18),5)</f>
        <v>40</v>
      </c>
      <c r="G15" s="56"/>
      <c r="H15" s="36">
        <f>FLOOR(PRODUCT(0.5,H18),5)</f>
        <v>45</v>
      </c>
      <c r="I15" s="56"/>
      <c r="J15" s="36">
        <f>FLOOR(PRODUCT(0.5,J18),5)</f>
        <v>50</v>
      </c>
      <c r="K15" s="56"/>
      <c r="L15" s="36">
        <f>FLOOR(PRODUCT(0.5,L18),5)</f>
        <v>55</v>
      </c>
      <c r="M15" s="56"/>
      <c r="N15" s="36">
        <f>FLOOR(PRODUCT(0.5,N18),5)</f>
        <v>55</v>
      </c>
      <c r="O15" s="57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</row>
    <row r="16" spans="1:70" ht="15.95" customHeight="1">
      <c r="A16" s="111"/>
      <c r="B16" s="116"/>
      <c r="C16" s="52" t="s">
        <v>4</v>
      </c>
      <c r="D16" s="35">
        <f>FLOOR(PRODUCT(0.7,D18),2.5)</f>
        <v>55</v>
      </c>
      <c r="E16" s="56"/>
      <c r="F16" s="36">
        <f>FLOOR(PRODUCT(0.7,F18),2.5)</f>
        <v>60</v>
      </c>
      <c r="G16" s="56"/>
      <c r="H16" s="36">
        <f>FLOOR(PRODUCT(0.7,H18),2.5)</f>
        <v>65</v>
      </c>
      <c r="I16" s="56"/>
      <c r="J16" s="36">
        <f>FLOOR(PRODUCT(0.7,J18),2.5)</f>
        <v>70</v>
      </c>
      <c r="K16" s="56"/>
      <c r="L16" s="36">
        <f>FLOOR(PRODUCT(0.7,L18),2.5)</f>
        <v>75</v>
      </c>
      <c r="M16" s="56"/>
      <c r="N16" s="36">
        <f>FLOOR(PRODUCT(0.7,N18),2.5)</f>
        <v>80</v>
      </c>
      <c r="O16" s="57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</row>
    <row r="17" spans="1:70" ht="15.95" customHeight="1" thickBot="1">
      <c r="A17" s="111"/>
      <c r="B17" s="116"/>
      <c r="C17" s="53" t="s">
        <v>5</v>
      </c>
      <c r="D17" s="38">
        <f>FLOOR(PRODUCT(0.9,D18),2.5)</f>
        <v>70</v>
      </c>
      <c r="E17" s="58"/>
      <c r="F17" s="39">
        <f>FLOOR(PRODUCT(0.9,F18),2.5)</f>
        <v>77.5</v>
      </c>
      <c r="G17" s="58"/>
      <c r="H17" s="39">
        <f>FLOOR(PRODUCT(0.9,H18),2.5)</f>
        <v>85</v>
      </c>
      <c r="I17" s="58"/>
      <c r="J17" s="39">
        <f>FLOOR(PRODUCT(0.9,J18),2.5)</f>
        <v>90</v>
      </c>
      <c r="K17" s="58"/>
      <c r="L17" s="39">
        <f>FLOOR(PRODUCT(0.9,L18),2.5)</f>
        <v>97.5</v>
      </c>
      <c r="M17" s="58"/>
      <c r="N17" s="39">
        <f>FLOOR(PRODUCT(0.9,N18),2.5)</f>
        <v>105</v>
      </c>
      <c r="O17" s="59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</row>
    <row r="18" spans="1:70" ht="15.95" customHeight="1" thickBot="1">
      <c r="A18" s="111"/>
      <c r="B18" s="116"/>
      <c r="C18" s="101" t="s">
        <v>6</v>
      </c>
      <c r="D18" s="98">
        <f>ROUND(((F3-(F3*$H$3))/$D$6),(0/5))*$D$6</f>
        <v>80</v>
      </c>
      <c r="E18" s="25"/>
      <c r="F18" s="99">
        <f>E36+$G$3</f>
        <v>87.5</v>
      </c>
      <c r="G18" s="25"/>
      <c r="H18" s="99">
        <f>G36+$G$3</f>
        <v>95</v>
      </c>
      <c r="I18" s="25"/>
      <c r="J18" s="99">
        <f>I36+$G$3</f>
        <v>102.5</v>
      </c>
      <c r="K18" s="25"/>
      <c r="L18" s="99">
        <f>K36+$G$3</f>
        <v>110</v>
      </c>
      <c r="M18" s="25"/>
      <c r="N18" s="99">
        <f>M36+$G$3</f>
        <v>117.5</v>
      </c>
      <c r="O18" s="26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</row>
    <row r="19" spans="1:70" ht="15.95" customHeight="1">
      <c r="A19" s="111"/>
      <c r="B19" s="118" t="str">
        <f>B5</f>
        <v>Nyomás</v>
      </c>
      <c r="C19" s="51" t="s">
        <v>2</v>
      </c>
      <c r="D19" s="60"/>
      <c r="E19" s="61">
        <v>20</v>
      </c>
      <c r="F19" s="62"/>
      <c r="G19" s="61">
        <v>20</v>
      </c>
      <c r="H19" s="54"/>
      <c r="I19" s="61">
        <v>20</v>
      </c>
      <c r="J19" s="54"/>
      <c r="K19" s="61">
        <v>20</v>
      </c>
      <c r="L19" s="54"/>
      <c r="M19" s="61">
        <v>20</v>
      </c>
      <c r="N19" s="54"/>
      <c r="O19" s="34">
        <v>20</v>
      </c>
      <c r="P19" s="95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</row>
    <row r="20" spans="1:70" ht="15.95" customHeight="1">
      <c r="A20" s="111"/>
      <c r="B20" s="119"/>
      <c r="C20" s="52" t="s">
        <v>3</v>
      </c>
      <c r="D20" s="63"/>
      <c r="E20" s="64">
        <f>FLOOR(PRODUCT(0.55,E23),5)</f>
        <v>45</v>
      </c>
      <c r="F20" s="65"/>
      <c r="G20" s="64">
        <f>FLOOR(PRODUCT(0.55,G23),5)</f>
        <v>45</v>
      </c>
      <c r="H20" s="56"/>
      <c r="I20" s="64">
        <f>FLOOR(PRODUCT(0.55,I23),5)</f>
        <v>50</v>
      </c>
      <c r="J20" s="56"/>
      <c r="K20" s="64">
        <f>FLOOR(PRODUCT(0.55,K23),5)</f>
        <v>55</v>
      </c>
      <c r="L20" s="56"/>
      <c r="M20" s="64">
        <f>FLOOR(PRODUCT(0.55,M23),5)</f>
        <v>60</v>
      </c>
      <c r="N20" s="56"/>
      <c r="O20" s="37">
        <f>FLOOR(PRODUCT(0.55,O23),5)</f>
        <v>65</v>
      </c>
      <c r="P20" s="95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</row>
    <row r="21" spans="1:70" ht="15.95" customHeight="1">
      <c r="A21" s="111"/>
      <c r="B21" s="119"/>
      <c r="C21" s="52" t="s">
        <v>4</v>
      </c>
      <c r="D21" s="63"/>
      <c r="E21" s="64">
        <f>FLOOR(PRODUCT(0.7,E23),2.5)</f>
        <v>57.5</v>
      </c>
      <c r="F21" s="65"/>
      <c r="G21" s="64">
        <f>FLOOR(PRODUCT(0.7,G23),2.5)</f>
        <v>62.5</v>
      </c>
      <c r="H21" s="56"/>
      <c r="I21" s="64">
        <f>FLOOR(PRODUCT(0.7,I23),2.5)</f>
        <v>67.5</v>
      </c>
      <c r="J21" s="56"/>
      <c r="K21" s="64">
        <f>FLOOR(PRODUCT(0.7,K23),2.5)</f>
        <v>72.5</v>
      </c>
      <c r="L21" s="56"/>
      <c r="M21" s="64">
        <f>FLOOR(PRODUCT(0.7,M23),2.5)</f>
        <v>77.5</v>
      </c>
      <c r="N21" s="56"/>
      <c r="O21" s="37">
        <f>FLOOR(PRODUCT(0.7,O23),2.5)</f>
        <v>82.5</v>
      </c>
      <c r="P21" s="95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</row>
    <row r="22" spans="1:70" ht="15.95" customHeight="1" thickBot="1">
      <c r="A22" s="111"/>
      <c r="B22" s="119"/>
      <c r="C22" s="53" t="s">
        <v>5</v>
      </c>
      <c r="D22" s="66"/>
      <c r="E22" s="67">
        <f>FLOOR(PRODUCT(0.85,E23),2.5)</f>
        <v>70</v>
      </c>
      <c r="F22" s="68"/>
      <c r="G22" s="67">
        <f>FLOOR(PRODUCT(0.85,G23),2.5)</f>
        <v>75</v>
      </c>
      <c r="H22" s="69"/>
      <c r="I22" s="67">
        <f>FLOOR(PRODUCT(0.85,I23),2.5)</f>
        <v>82.5</v>
      </c>
      <c r="J22" s="69"/>
      <c r="K22" s="67">
        <f>FLOOR(PRODUCT(0.85,K23),2.5)</f>
        <v>87.5</v>
      </c>
      <c r="L22" s="69"/>
      <c r="M22" s="67">
        <f>FLOOR(PRODUCT(0.85,M23),2.5)</f>
        <v>95</v>
      </c>
      <c r="N22" s="69"/>
      <c r="O22" s="45">
        <f>FLOOR(PRODUCT(0.85,O23),2.5)</f>
        <v>100</v>
      </c>
      <c r="P22" s="95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</row>
    <row r="23" spans="1:70" ht="15.95" customHeight="1" thickBot="1">
      <c r="A23" s="111"/>
      <c r="B23" s="120"/>
      <c r="C23" s="101" t="s">
        <v>6</v>
      </c>
      <c r="D23" s="29"/>
      <c r="E23" s="105">
        <f>D41+$G$5</f>
        <v>82.5</v>
      </c>
      <c r="F23" s="28"/>
      <c r="G23" s="104">
        <f>F41+$G$5</f>
        <v>90</v>
      </c>
      <c r="H23" s="27"/>
      <c r="I23" s="103">
        <f>H41+$G$5</f>
        <v>97.5</v>
      </c>
      <c r="J23" s="27"/>
      <c r="K23" s="103">
        <f>J41+$G$5</f>
        <v>105</v>
      </c>
      <c r="L23" s="27"/>
      <c r="M23" s="103">
        <f>L41+$G$5</f>
        <v>112.5</v>
      </c>
      <c r="N23" s="27"/>
      <c r="O23" s="102">
        <f>N41+$G$5</f>
        <v>120</v>
      </c>
      <c r="P23" s="96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</row>
    <row r="24" spans="1:70" ht="15.95" customHeight="1" thickBot="1">
      <c r="A24" s="112"/>
      <c r="B24" s="70" t="s">
        <v>57</v>
      </c>
      <c r="C24" s="71" t="s">
        <v>59</v>
      </c>
      <c r="D24" s="132" t="s">
        <v>60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4"/>
      <c r="P24" s="96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</row>
    <row r="25" spans="1:70" ht="15.95" customHeight="1" thickBot="1">
      <c r="A25" s="91"/>
      <c r="B25" s="91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</row>
    <row r="26" spans="1:70" ht="15.95" customHeight="1" thickBot="1">
      <c r="A26" s="110" t="s">
        <v>9</v>
      </c>
      <c r="B26" s="72"/>
      <c r="C26" s="73" t="s">
        <v>19</v>
      </c>
      <c r="D26" s="74" t="s">
        <v>21</v>
      </c>
      <c r="E26" s="75" t="s">
        <v>34</v>
      </c>
      <c r="F26" s="75" t="s">
        <v>35</v>
      </c>
      <c r="G26" s="75" t="s">
        <v>36</v>
      </c>
      <c r="H26" s="75" t="s">
        <v>37</v>
      </c>
      <c r="I26" s="75" t="s">
        <v>38</v>
      </c>
      <c r="J26" s="75" t="s">
        <v>39</v>
      </c>
      <c r="K26" s="75" t="s">
        <v>40</v>
      </c>
      <c r="L26" s="75" t="s">
        <v>41</v>
      </c>
      <c r="M26" s="75" t="s">
        <v>42</v>
      </c>
      <c r="N26" s="75" t="s">
        <v>43</v>
      </c>
      <c r="O26" s="76" t="s">
        <v>44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</row>
    <row r="27" spans="1:70" ht="15.95" customHeight="1">
      <c r="A27" s="111"/>
      <c r="B27" s="121" t="str">
        <f>B9</f>
        <v>Guggolás</v>
      </c>
      <c r="C27" s="51" t="s">
        <v>2</v>
      </c>
      <c r="D27" s="32">
        <v>20</v>
      </c>
      <c r="E27" s="33">
        <v>20</v>
      </c>
      <c r="F27" s="33">
        <v>20</v>
      </c>
      <c r="G27" s="33">
        <v>20</v>
      </c>
      <c r="H27" s="33">
        <v>20</v>
      </c>
      <c r="I27" s="33">
        <v>20</v>
      </c>
      <c r="J27" s="33">
        <v>20</v>
      </c>
      <c r="K27" s="33">
        <v>20</v>
      </c>
      <c r="L27" s="33">
        <v>20</v>
      </c>
      <c r="M27" s="33">
        <v>20</v>
      </c>
      <c r="N27" s="33">
        <v>20</v>
      </c>
      <c r="O27" s="34">
        <v>20</v>
      </c>
      <c r="P27" s="95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</row>
    <row r="28" spans="1:70" ht="15.95" customHeight="1">
      <c r="A28" s="111"/>
      <c r="B28" s="122"/>
      <c r="C28" s="52" t="s">
        <v>3</v>
      </c>
      <c r="D28" s="35">
        <f t="shared" ref="D28:O28" si="5">FLOOR(PRODUCT(0.4,D31),5)</f>
        <v>30</v>
      </c>
      <c r="E28" s="36">
        <f t="shared" si="5"/>
        <v>35</v>
      </c>
      <c r="F28" s="36">
        <f t="shared" si="5"/>
        <v>35</v>
      </c>
      <c r="G28" s="36">
        <f t="shared" si="5"/>
        <v>40</v>
      </c>
      <c r="H28" s="36">
        <f t="shared" si="5"/>
        <v>45</v>
      </c>
      <c r="I28" s="36">
        <f t="shared" si="5"/>
        <v>45</v>
      </c>
      <c r="J28" s="36">
        <f t="shared" si="5"/>
        <v>50</v>
      </c>
      <c r="K28" s="36">
        <f t="shared" si="5"/>
        <v>50</v>
      </c>
      <c r="L28" s="36">
        <f t="shared" si="5"/>
        <v>55</v>
      </c>
      <c r="M28" s="36">
        <f t="shared" si="5"/>
        <v>60</v>
      </c>
      <c r="N28" s="36">
        <f t="shared" si="5"/>
        <v>60</v>
      </c>
      <c r="O28" s="37">
        <f t="shared" si="5"/>
        <v>65</v>
      </c>
      <c r="P28" s="95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</row>
    <row r="29" spans="1:70" ht="15.95" customHeight="1">
      <c r="A29" s="111"/>
      <c r="B29" s="122"/>
      <c r="C29" s="52" t="s">
        <v>4</v>
      </c>
      <c r="D29" s="35">
        <f t="shared" ref="D29:O29" si="6">FLOOR(PRODUCT(0.6,D31),2.5)</f>
        <v>47.5</v>
      </c>
      <c r="E29" s="36">
        <f t="shared" si="6"/>
        <v>52.5</v>
      </c>
      <c r="F29" s="36">
        <f t="shared" si="6"/>
        <v>57.5</v>
      </c>
      <c r="G29" s="36">
        <f t="shared" si="6"/>
        <v>62.5</v>
      </c>
      <c r="H29" s="36">
        <f t="shared" si="6"/>
        <v>67.5</v>
      </c>
      <c r="I29" s="36">
        <f t="shared" si="6"/>
        <v>70</v>
      </c>
      <c r="J29" s="36">
        <f t="shared" si="6"/>
        <v>75</v>
      </c>
      <c r="K29" s="36">
        <f t="shared" si="6"/>
        <v>80</v>
      </c>
      <c r="L29" s="36">
        <f t="shared" si="6"/>
        <v>85</v>
      </c>
      <c r="M29" s="36">
        <f t="shared" si="6"/>
        <v>90</v>
      </c>
      <c r="N29" s="36">
        <f t="shared" si="6"/>
        <v>92.5</v>
      </c>
      <c r="O29" s="37">
        <f t="shared" si="6"/>
        <v>97.5</v>
      </c>
      <c r="P29" s="95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</row>
    <row r="30" spans="1:70" ht="15.95" customHeight="1" thickBot="1">
      <c r="A30" s="111"/>
      <c r="B30" s="122"/>
      <c r="C30" s="53" t="s">
        <v>5</v>
      </c>
      <c r="D30" s="38">
        <f t="shared" ref="D30" si="7">FLOOR(PRODUCT(0.8,D31),2.5)</f>
        <v>65</v>
      </c>
      <c r="E30" s="39">
        <f t="shared" ref="E30" si="8">FLOOR(PRODUCT(0.8,E31),2.5)</f>
        <v>70</v>
      </c>
      <c r="F30" s="39">
        <f t="shared" ref="F30" si="9">FLOOR(PRODUCT(0.8,F31),2.5)</f>
        <v>77.5</v>
      </c>
      <c r="G30" s="39">
        <f t="shared" ref="G30" si="10">FLOOR(PRODUCT(0.8,G31),2.5)</f>
        <v>82.5</v>
      </c>
      <c r="H30" s="39">
        <f t="shared" ref="H30" si="11">FLOOR(PRODUCT(0.8,H31),2.5)</f>
        <v>90</v>
      </c>
      <c r="I30" s="39">
        <f t="shared" ref="I30" si="12">FLOOR(PRODUCT(0.8,I31),2.5)</f>
        <v>95</v>
      </c>
      <c r="J30" s="39">
        <f t="shared" ref="J30" si="13">FLOOR(PRODUCT(0.8,J31),2.5)</f>
        <v>100</v>
      </c>
      <c r="K30" s="39">
        <f t="shared" ref="K30" si="14">FLOOR(PRODUCT(0.8,K31),2.5)</f>
        <v>107.5</v>
      </c>
      <c r="L30" s="39">
        <f t="shared" ref="L30" si="15">FLOOR(PRODUCT(0.8,L31),2.5)</f>
        <v>112.5</v>
      </c>
      <c r="M30" s="39">
        <f t="shared" ref="M30" si="16">FLOOR(PRODUCT(0.8,M31),2.5)</f>
        <v>120</v>
      </c>
      <c r="N30" s="39">
        <f t="shared" ref="N30" si="17">FLOOR(PRODUCT(0.8,N31),2.5)</f>
        <v>125</v>
      </c>
      <c r="O30" s="40">
        <f t="shared" ref="O30" si="18">FLOOR(PRODUCT(0.8,O31),2.5)</f>
        <v>130</v>
      </c>
      <c r="P30" s="95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</row>
    <row r="31" spans="1:70" ht="15.95" customHeight="1" thickBot="1">
      <c r="A31" s="111"/>
      <c r="B31" s="123"/>
      <c r="C31" s="101" t="s">
        <v>6</v>
      </c>
      <c r="D31" s="104">
        <f>(ROUND(((F2-(F2*$H$2))/$D$6),(0/5))*$D$6)+$G$2</f>
        <v>82.5</v>
      </c>
      <c r="E31" s="103">
        <f t="shared" ref="E31:O31" si="19">E13+$G$2</f>
        <v>90</v>
      </c>
      <c r="F31" s="103">
        <f t="shared" si="19"/>
        <v>97.5</v>
      </c>
      <c r="G31" s="103">
        <f t="shared" si="19"/>
        <v>105</v>
      </c>
      <c r="H31" s="103">
        <f t="shared" si="19"/>
        <v>112.5</v>
      </c>
      <c r="I31" s="103">
        <f t="shared" si="19"/>
        <v>120</v>
      </c>
      <c r="J31" s="103">
        <f t="shared" si="19"/>
        <v>127.5</v>
      </c>
      <c r="K31" s="103">
        <f t="shared" si="19"/>
        <v>135</v>
      </c>
      <c r="L31" s="103">
        <f t="shared" si="19"/>
        <v>142.5</v>
      </c>
      <c r="M31" s="103">
        <f t="shared" si="19"/>
        <v>150</v>
      </c>
      <c r="N31" s="103">
        <f t="shared" si="19"/>
        <v>157.5</v>
      </c>
      <c r="O31" s="102">
        <f t="shared" si="19"/>
        <v>165</v>
      </c>
      <c r="P31" s="96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</row>
    <row r="32" spans="1:70" ht="15.95" customHeight="1">
      <c r="A32" s="111"/>
      <c r="B32" s="115" t="str">
        <f>B3</f>
        <v>Fekvenyomás</v>
      </c>
      <c r="C32" s="51" t="s">
        <v>2</v>
      </c>
      <c r="D32" s="77"/>
      <c r="E32" s="61">
        <v>20</v>
      </c>
      <c r="F32" s="55"/>
      <c r="G32" s="61">
        <v>20</v>
      </c>
      <c r="H32" s="54"/>
      <c r="I32" s="61">
        <v>20</v>
      </c>
      <c r="J32" s="54"/>
      <c r="K32" s="61">
        <v>20</v>
      </c>
      <c r="L32" s="54"/>
      <c r="M32" s="61">
        <v>20</v>
      </c>
      <c r="N32" s="54"/>
      <c r="O32" s="34">
        <v>20</v>
      </c>
      <c r="P32" s="87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</row>
    <row r="33" spans="1:70" ht="15.95" customHeight="1">
      <c r="A33" s="111"/>
      <c r="B33" s="116"/>
      <c r="C33" s="52" t="s">
        <v>3</v>
      </c>
      <c r="D33" s="78"/>
      <c r="E33" s="36">
        <f>FLOOR(PRODUCT(0.5,E36),5)</f>
        <v>40</v>
      </c>
      <c r="F33" s="56"/>
      <c r="G33" s="36">
        <f>FLOOR(PRODUCT(0.5,G36),5)</f>
        <v>45</v>
      </c>
      <c r="H33" s="56"/>
      <c r="I33" s="36">
        <f>FLOOR(PRODUCT(0.5,I36),5)</f>
        <v>50</v>
      </c>
      <c r="J33" s="56"/>
      <c r="K33" s="36">
        <f>FLOOR(PRODUCT(0.5,K36),5)</f>
        <v>50</v>
      </c>
      <c r="L33" s="56"/>
      <c r="M33" s="36">
        <f>FLOOR(PRODUCT(0.5,M36),5)</f>
        <v>55</v>
      </c>
      <c r="N33" s="56"/>
      <c r="O33" s="37">
        <f>FLOOR(PRODUCT(0.5,O36),5)</f>
        <v>60</v>
      </c>
      <c r="P33" s="87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</row>
    <row r="34" spans="1:70" ht="15.95" customHeight="1">
      <c r="A34" s="111"/>
      <c r="B34" s="116"/>
      <c r="C34" s="52" t="s">
        <v>4</v>
      </c>
      <c r="D34" s="78"/>
      <c r="E34" s="36">
        <f>FLOOR(PRODUCT(0.7,E36),2.5)</f>
        <v>57.5</v>
      </c>
      <c r="F34" s="56"/>
      <c r="G34" s="36">
        <f>FLOOR(PRODUCT(0.7,G36),2.5)</f>
        <v>62.5</v>
      </c>
      <c r="H34" s="56"/>
      <c r="I34" s="36">
        <f>FLOOR(PRODUCT(0.7,I36),2.5)</f>
        <v>70</v>
      </c>
      <c r="J34" s="56"/>
      <c r="K34" s="36">
        <f>FLOOR(PRODUCT(0.7,K36),2.5)</f>
        <v>75</v>
      </c>
      <c r="L34" s="56"/>
      <c r="M34" s="36">
        <f>FLOOR(PRODUCT(0.7,M36),2.5)</f>
        <v>80</v>
      </c>
      <c r="N34" s="56"/>
      <c r="O34" s="37">
        <f>FLOOR(PRODUCT(0.7,O36),2.5)</f>
        <v>85</v>
      </c>
      <c r="P34" s="8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</row>
    <row r="35" spans="1:70" ht="15.95" customHeight="1" thickBot="1">
      <c r="A35" s="111"/>
      <c r="B35" s="116"/>
      <c r="C35" s="53" t="s">
        <v>5</v>
      </c>
      <c r="D35" s="79"/>
      <c r="E35" s="39">
        <f>FLOOR(PRODUCT(0.9,E36),2.5)</f>
        <v>75</v>
      </c>
      <c r="F35" s="58"/>
      <c r="G35" s="39">
        <f>FLOOR(PRODUCT(0.9,G36),2.5)</f>
        <v>82.5</v>
      </c>
      <c r="H35" s="58"/>
      <c r="I35" s="39">
        <f>FLOOR(PRODUCT(0.9,I36),2.5)</f>
        <v>90</v>
      </c>
      <c r="J35" s="58"/>
      <c r="K35" s="39">
        <f>FLOOR(PRODUCT(0.9,K36),2.5)</f>
        <v>95</v>
      </c>
      <c r="L35" s="58"/>
      <c r="M35" s="39">
        <f>FLOOR(PRODUCT(0.9,M36),2.5)</f>
        <v>102.5</v>
      </c>
      <c r="N35" s="58"/>
      <c r="O35" s="40">
        <f>FLOOR(PRODUCT(0.9,O36),2.5)</f>
        <v>110</v>
      </c>
      <c r="P35" s="87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</row>
    <row r="36" spans="1:70" ht="15.95" customHeight="1" thickBot="1">
      <c r="A36" s="111"/>
      <c r="B36" s="117"/>
      <c r="C36" s="101" t="s">
        <v>6</v>
      </c>
      <c r="D36" s="29"/>
      <c r="E36" s="103">
        <f>D58+$G$3</f>
        <v>85</v>
      </c>
      <c r="F36" s="27"/>
      <c r="G36" s="103">
        <f>F58+$G$3</f>
        <v>92.5</v>
      </c>
      <c r="H36" s="27"/>
      <c r="I36" s="103">
        <f>H58+$G$3</f>
        <v>100</v>
      </c>
      <c r="J36" s="27"/>
      <c r="K36" s="103">
        <f>J58+$G$3</f>
        <v>107.5</v>
      </c>
      <c r="L36" s="27"/>
      <c r="M36" s="103">
        <f>L58+$G$3</f>
        <v>115</v>
      </c>
      <c r="N36" s="27"/>
      <c r="O36" s="102">
        <f>N58+$G$3</f>
        <v>122.5</v>
      </c>
      <c r="P36" s="87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</row>
    <row r="37" spans="1:70" ht="15.95" customHeight="1">
      <c r="A37" s="111"/>
      <c r="B37" s="115" t="str">
        <f>B5</f>
        <v>Nyomás</v>
      </c>
      <c r="C37" s="51" t="s">
        <v>2</v>
      </c>
      <c r="D37" s="32">
        <v>20</v>
      </c>
      <c r="E37" s="54"/>
      <c r="F37" s="61">
        <v>20</v>
      </c>
      <c r="G37" s="54"/>
      <c r="H37" s="61">
        <v>20</v>
      </c>
      <c r="I37" s="54"/>
      <c r="J37" s="61">
        <v>20</v>
      </c>
      <c r="K37" s="54"/>
      <c r="L37" s="61">
        <v>20</v>
      </c>
      <c r="M37" s="54"/>
      <c r="N37" s="61">
        <v>20</v>
      </c>
      <c r="O37" s="55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</row>
    <row r="38" spans="1:70" ht="15.95" customHeight="1">
      <c r="A38" s="111"/>
      <c r="B38" s="116"/>
      <c r="C38" s="52" t="s">
        <v>3</v>
      </c>
      <c r="D38" s="35">
        <f>FLOOR(PRODUCT(0.55,D41),5)</f>
        <v>40</v>
      </c>
      <c r="E38" s="56"/>
      <c r="F38" s="64">
        <f>FLOOR(PRODUCT(0.55,F41),5)</f>
        <v>45</v>
      </c>
      <c r="G38" s="56"/>
      <c r="H38" s="64">
        <f>FLOOR(PRODUCT(0.55,H41),5)</f>
        <v>50</v>
      </c>
      <c r="I38" s="56"/>
      <c r="J38" s="64">
        <f>FLOOR(PRODUCT(0.55,J41),5)</f>
        <v>55</v>
      </c>
      <c r="K38" s="56"/>
      <c r="L38" s="64">
        <f>FLOOR(PRODUCT(0.55,L41),5)</f>
        <v>60</v>
      </c>
      <c r="M38" s="56"/>
      <c r="N38" s="64">
        <f>FLOOR(PRODUCT(0.55,N41),5)</f>
        <v>60</v>
      </c>
      <c r="O38" s="8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</row>
    <row r="39" spans="1:70" ht="15.95" customHeight="1">
      <c r="A39" s="111"/>
      <c r="B39" s="116"/>
      <c r="C39" s="52" t="s">
        <v>4</v>
      </c>
      <c r="D39" s="35">
        <f>FLOOR(PRODUCT(0.7,D41),2.5)</f>
        <v>55</v>
      </c>
      <c r="E39" s="56"/>
      <c r="F39" s="64">
        <f>FLOOR(PRODUCT(0.7,F41),2.5)</f>
        <v>60</v>
      </c>
      <c r="G39" s="56"/>
      <c r="H39" s="64">
        <f>FLOOR(PRODUCT(0.7,H41),2.5)</f>
        <v>65</v>
      </c>
      <c r="I39" s="56"/>
      <c r="J39" s="64">
        <f>FLOOR(PRODUCT(0.7,J41),2.5)</f>
        <v>70</v>
      </c>
      <c r="K39" s="56"/>
      <c r="L39" s="64">
        <f>FLOOR(PRODUCT(0.7,L41),2.5)</f>
        <v>75</v>
      </c>
      <c r="M39" s="56"/>
      <c r="N39" s="64">
        <f>FLOOR(PRODUCT(0.7,N41),2.5)</f>
        <v>80</v>
      </c>
      <c r="O39" s="80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</row>
    <row r="40" spans="1:70" ht="15.95" customHeight="1" thickBot="1">
      <c r="A40" s="111"/>
      <c r="B40" s="116"/>
      <c r="C40" s="53" t="s">
        <v>5</v>
      </c>
      <c r="D40" s="38">
        <f>FLOOR(PRODUCT(0.85,D41),2.5)</f>
        <v>67.5</v>
      </c>
      <c r="E40" s="58"/>
      <c r="F40" s="67">
        <f>FLOOR(PRODUCT(0.85,F41),2.5)</f>
        <v>72.5</v>
      </c>
      <c r="G40" s="58"/>
      <c r="H40" s="67">
        <f>FLOOR(PRODUCT(0.85,H41),2.5)</f>
        <v>80</v>
      </c>
      <c r="I40" s="58"/>
      <c r="J40" s="67">
        <f>FLOOR(PRODUCT(0.85,J41),2.5)</f>
        <v>85</v>
      </c>
      <c r="K40" s="58"/>
      <c r="L40" s="67">
        <f>FLOOR(PRODUCT(0.85,L41),2.5)</f>
        <v>92.5</v>
      </c>
      <c r="M40" s="58"/>
      <c r="N40" s="67">
        <f>FLOOR(PRODUCT(0.85,N41),2.5)</f>
        <v>97.5</v>
      </c>
      <c r="O40" s="81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</row>
    <row r="41" spans="1:70" ht="15.95" customHeight="1" thickBot="1">
      <c r="A41" s="111"/>
      <c r="B41" s="117"/>
      <c r="C41" s="101" t="s">
        <v>6</v>
      </c>
      <c r="D41" s="104">
        <f>ROUND(((F5-(F5*$H$3))/$D$6),(0/5))*$D$6</f>
        <v>80</v>
      </c>
      <c r="E41" s="27"/>
      <c r="F41" s="103">
        <f>E63+$G$5</f>
        <v>87.5</v>
      </c>
      <c r="G41" s="27"/>
      <c r="H41" s="103">
        <f>G63+$G$5</f>
        <v>95</v>
      </c>
      <c r="I41" s="27"/>
      <c r="J41" s="103">
        <f>I63+$G$5</f>
        <v>102.5</v>
      </c>
      <c r="K41" s="27"/>
      <c r="L41" s="103">
        <f>K63+$G$5</f>
        <v>110</v>
      </c>
      <c r="M41" s="27"/>
      <c r="N41" s="103">
        <f>M63+$G$5</f>
        <v>117.5</v>
      </c>
      <c r="O41" s="30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</row>
    <row r="42" spans="1:70" ht="15.95" customHeight="1">
      <c r="A42" s="111"/>
      <c r="B42" s="129" t="str">
        <f>B4</f>
        <v>Felhúzás</v>
      </c>
      <c r="C42" s="82" t="s">
        <v>2</v>
      </c>
      <c r="D42" s="41">
        <v>20</v>
      </c>
      <c r="E42" s="33">
        <v>20</v>
      </c>
      <c r="F42" s="33">
        <v>20</v>
      </c>
      <c r="G42" s="33">
        <v>20</v>
      </c>
      <c r="H42" s="33">
        <v>20</v>
      </c>
      <c r="I42" s="33">
        <v>20</v>
      </c>
      <c r="J42" s="33">
        <v>20</v>
      </c>
      <c r="K42" s="33">
        <v>20</v>
      </c>
      <c r="L42" s="33">
        <v>20</v>
      </c>
      <c r="M42" s="33">
        <v>20</v>
      </c>
      <c r="N42" s="33">
        <v>20</v>
      </c>
      <c r="O42" s="34">
        <v>20</v>
      </c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</row>
    <row r="43" spans="1:70" ht="15.95" customHeight="1">
      <c r="A43" s="111"/>
      <c r="B43" s="130"/>
      <c r="C43" s="52" t="s">
        <v>3</v>
      </c>
      <c r="D43" s="42">
        <f t="shared" ref="D43:O43" si="20">FLOOR(PRODUCT(0.4,D46),5)</f>
        <v>30</v>
      </c>
      <c r="E43" s="36">
        <f t="shared" si="20"/>
        <v>30</v>
      </c>
      <c r="F43" s="36">
        <f t="shared" si="20"/>
        <v>35</v>
      </c>
      <c r="G43" s="36">
        <f t="shared" si="20"/>
        <v>35</v>
      </c>
      <c r="H43" s="36">
        <f t="shared" si="20"/>
        <v>40</v>
      </c>
      <c r="I43" s="36">
        <f t="shared" si="20"/>
        <v>40</v>
      </c>
      <c r="J43" s="36">
        <f t="shared" si="20"/>
        <v>40</v>
      </c>
      <c r="K43" s="36">
        <f t="shared" si="20"/>
        <v>45</v>
      </c>
      <c r="L43" s="36">
        <f t="shared" si="20"/>
        <v>45</v>
      </c>
      <c r="M43" s="36">
        <f t="shared" si="20"/>
        <v>50</v>
      </c>
      <c r="N43" s="36">
        <f t="shared" si="20"/>
        <v>50</v>
      </c>
      <c r="O43" s="37">
        <f t="shared" si="20"/>
        <v>50</v>
      </c>
      <c r="P43" s="95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</row>
    <row r="44" spans="1:70" ht="15.95" customHeight="1">
      <c r="A44" s="111"/>
      <c r="B44" s="130"/>
      <c r="C44" s="52" t="s">
        <v>4</v>
      </c>
      <c r="D44" s="42">
        <f t="shared" ref="D44:O44" si="21">FLOOR(PRODUCT(0.6,D46),2.5)</f>
        <v>47.5</v>
      </c>
      <c r="E44" s="36">
        <f t="shared" si="21"/>
        <v>50</v>
      </c>
      <c r="F44" s="36">
        <f t="shared" si="21"/>
        <v>52.5</v>
      </c>
      <c r="G44" s="36">
        <f t="shared" si="21"/>
        <v>55</v>
      </c>
      <c r="H44" s="36">
        <f t="shared" si="21"/>
        <v>60</v>
      </c>
      <c r="I44" s="36">
        <f t="shared" si="21"/>
        <v>62.5</v>
      </c>
      <c r="J44" s="36">
        <f t="shared" si="21"/>
        <v>65</v>
      </c>
      <c r="K44" s="36">
        <f t="shared" si="21"/>
        <v>67.5</v>
      </c>
      <c r="L44" s="36">
        <f t="shared" si="21"/>
        <v>70</v>
      </c>
      <c r="M44" s="36">
        <f t="shared" si="21"/>
        <v>75</v>
      </c>
      <c r="N44" s="36">
        <f t="shared" si="21"/>
        <v>77.5</v>
      </c>
      <c r="O44" s="37">
        <f t="shared" si="21"/>
        <v>80</v>
      </c>
      <c r="P44" s="95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</row>
    <row r="45" spans="1:70" ht="15.95" customHeight="1" thickBot="1">
      <c r="A45" s="111"/>
      <c r="B45" s="130"/>
      <c r="C45" s="83" t="s">
        <v>5</v>
      </c>
      <c r="D45" s="43">
        <f t="shared" ref="D45:O45" si="22">FLOOR(PRODUCT(0.85,D46),2.5)</f>
        <v>67.5</v>
      </c>
      <c r="E45" s="44">
        <f t="shared" si="22"/>
        <v>70</v>
      </c>
      <c r="F45" s="44">
        <f t="shared" si="22"/>
        <v>75</v>
      </c>
      <c r="G45" s="44">
        <f t="shared" si="22"/>
        <v>80</v>
      </c>
      <c r="H45" s="44">
        <f t="shared" si="22"/>
        <v>85</v>
      </c>
      <c r="I45" s="44">
        <f t="shared" si="22"/>
        <v>87.5</v>
      </c>
      <c r="J45" s="44">
        <f t="shared" si="22"/>
        <v>92.5</v>
      </c>
      <c r="K45" s="44">
        <f t="shared" si="22"/>
        <v>97.5</v>
      </c>
      <c r="L45" s="44">
        <f t="shared" si="22"/>
        <v>100</v>
      </c>
      <c r="M45" s="44">
        <f t="shared" si="22"/>
        <v>105</v>
      </c>
      <c r="N45" s="44">
        <f t="shared" si="22"/>
        <v>110</v>
      </c>
      <c r="O45" s="45">
        <f t="shared" si="22"/>
        <v>112.5</v>
      </c>
      <c r="P45" s="95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</row>
    <row r="46" spans="1:70" ht="15.95" customHeight="1" thickBot="1">
      <c r="A46" s="112"/>
      <c r="B46" s="131"/>
      <c r="C46" s="101" t="s">
        <v>3</v>
      </c>
      <c r="D46" s="106">
        <f>ROUND(((F4-(F4*$H$4))/$D$6),(0/5))*$D$6</f>
        <v>80</v>
      </c>
      <c r="E46" s="107">
        <f t="shared" ref="E46:O46" si="23">D46+$G$4</f>
        <v>85</v>
      </c>
      <c r="F46" s="107">
        <f t="shared" si="23"/>
        <v>90</v>
      </c>
      <c r="G46" s="107">
        <f t="shared" si="23"/>
        <v>95</v>
      </c>
      <c r="H46" s="107">
        <f t="shared" si="23"/>
        <v>100</v>
      </c>
      <c r="I46" s="107">
        <f t="shared" si="23"/>
        <v>105</v>
      </c>
      <c r="J46" s="107">
        <f t="shared" si="23"/>
        <v>110</v>
      </c>
      <c r="K46" s="107">
        <f t="shared" si="23"/>
        <v>115</v>
      </c>
      <c r="L46" s="107">
        <f t="shared" si="23"/>
        <v>120</v>
      </c>
      <c r="M46" s="107">
        <f t="shared" si="23"/>
        <v>125</v>
      </c>
      <c r="N46" s="107">
        <f t="shared" si="23"/>
        <v>130</v>
      </c>
      <c r="O46" s="108">
        <f t="shared" si="23"/>
        <v>135</v>
      </c>
      <c r="P46" s="96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</row>
    <row r="47" spans="1:70" ht="15.95" customHeight="1" thickBot="1">
      <c r="A47" s="91"/>
      <c r="B47" s="93" t="s">
        <v>7</v>
      </c>
      <c r="C47" s="91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</row>
    <row r="48" spans="1:70" ht="15.95" customHeight="1" thickBot="1">
      <c r="A48" s="110" t="s">
        <v>10</v>
      </c>
      <c r="B48" s="84"/>
      <c r="C48" s="73" t="s">
        <v>19</v>
      </c>
      <c r="D48" s="75" t="s">
        <v>22</v>
      </c>
      <c r="E48" s="75" t="s">
        <v>45</v>
      </c>
      <c r="F48" s="75" t="s">
        <v>46</v>
      </c>
      <c r="G48" s="75" t="s">
        <v>47</v>
      </c>
      <c r="H48" s="75" t="s">
        <v>48</v>
      </c>
      <c r="I48" s="75" t="s">
        <v>49</v>
      </c>
      <c r="J48" s="75" t="s">
        <v>50</v>
      </c>
      <c r="K48" s="75" t="s">
        <v>51</v>
      </c>
      <c r="L48" s="75" t="s">
        <v>52</v>
      </c>
      <c r="M48" s="75" t="s">
        <v>53</v>
      </c>
      <c r="N48" s="75" t="s">
        <v>54</v>
      </c>
      <c r="O48" s="76" t="s">
        <v>55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</row>
    <row r="49" spans="1:70" ht="15.95" customHeight="1">
      <c r="A49" s="111"/>
      <c r="B49" s="124" t="str">
        <f>B9</f>
        <v>Guggolás</v>
      </c>
      <c r="C49" s="51" t="s">
        <v>2</v>
      </c>
      <c r="D49" s="32">
        <v>20</v>
      </c>
      <c r="E49" s="33">
        <v>20</v>
      </c>
      <c r="F49" s="33">
        <v>20</v>
      </c>
      <c r="G49" s="33">
        <v>20</v>
      </c>
      <c r="H49" s="33">
        <v>20</v>
      </c>
      <c r="I49" s="33">
        <v>20</v>
      </c>
      <c r="J49" s="33">
        <v>20</v>
      </c>
      <c r="K49" s="33">
        <v>20</v>
      </c>
      <c r="L49" s="33">
        <v>20</v>
      </c>
      <c r="M49" s="33">
        <v>20</v>
      </c>
      <c r="N49" s="33">
        <v>20</v>
      </c>
      <c r="O49" s="34">
        <v>20</v>
      </c>
      <c r="P49" s="95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</row>
    <row r="50" spans="1:70" ht="15.95" customHeight="1">
      <c r="A50" s="111"/>
      <c r="B50" s="125"/>
      <c r="C50" s="52" t="s">
        <v>3</v>
      </c>
      <c r="D50" s="35">
        <f t="shared" ref="D50:O50" si="24">FLOOR(PRODUCT(0.4,D53),5)</f>
        <v>30</v>
      </c>
      <c r="E50" s="36">
        <f t="shared" si="24"/>
        <v>35</v>
      </c>
      <c r="F50" s="36">
        <f t="shared" si="24"/>
        <v>40</v>
      </c>
      <c r="G50" s="36">
        <f t="shared" si="24"/>
        <v>40</v>
      </c>
      <c r="H50" s="36">
        <f t="shared" si="24"/>
        <v>45</v>
      </c>
      <c r="I50" s="36">
        <f t="shared" si="24"/>
        <v>45</v>
      </c>
      <c r="J50" s="36">
        <f t="shared" si="24"/>
        <v>50</v>
      </c>
      <c r="K50" s="36">
        <f t="shared" si="24"/>
        <v>55</v>
      </c>
      <c r="L50" s="36">
        <f t="shared" si="24"/>
        <v>55</v>
      </c>
      <c r="M50" s="36">
        <f t="shared" si="24"/>
        <v>60</v>
      </c>
      <c r="N50" s="36">
        <f t="shared" si="24"/>
        <v>60</v>
      </c>
      <c r="O50" s="37">
        <f t="shared" si="24"/>
        <v>65</v>
      </c>
      <c r="P50" s="95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</row>
    <row r="51" spans="1:70" ht="15.95" customHeight="1">
      <c r="A51" s="111"/>
      <c r="B51" s="125"/>
      <c r="C51" s="52" t="s">
        <v>4</v>
      </c>
      <c r="D51" s="35">
        <f t="shared" ref="D51:O51" si="25">FLOOR(PRODUCT(0.6,D53),2.5)</f>
        <v>50</v>
      </c>
      <c r="E51" s="36">
        <f t="shared" si="25"/>
        <v>55</v>
      </c>
      <c r="F51" s="36">
        <f t="shared" si="25"/>
        <v>60</v>
      </c>
      <c r="G51" s="36">
        <f t="shared" si="25"/>
        <v>62.5</v>
      </c>
      <c r="H51" s="36">
        <f t="shared" si="25"/>
        <v>67.5</v>
      </c>
      <c r="I51" s="36">
        <f t="shared" si="25"/>
        <v>72.5</v>
      </c>
      <c r="J51" s="36">
        <f t="shared" si="25"/>
        <v>77.5</v>
      </c>
      <c r="K51" s="36">
        <f t="shared" si="25"/>
        <v>82.5</v>
      </c>
      <c r="L51" s="36">
        <f t="shared" si="25"/>
        <v>85</v>
      </c>
      <c r="M51" s="36">
        <f t="shared" si="25"/>
        <v>90</v>
      </c>
      <c r="N51" s="36">
        <f t="shared" si="25"/>
        <v>95</v>
      </c>
      <c r="O51" s="37">
        <f t="shared" si="25"/>
        <v>100</v>
      </c>
      <c r="P51" s="95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</row>
    <row r="52" spans="1:70" ht="15.95" customHeight="1" thickBot="1">
      <c r="A52" s="111"/>
      <c r="B52" s="125"/>
      <c r="C52" s="53" t="s">
        <v>5</v>
      </c>
      <c r="D52" s="38">
        <f t="shared" ref="D52" si="26">FLOOR(PRODUCT(0.8,D53),2.5)</f>
        <v>67.5</v>
      </c>
      <c r="E52" s="39">
        <f t="shared" ref="E52" si="27">FLOOR(PRODUCT(0.8,E53),2.5)</f>
        <v>72.5</v>
      </c>
      <c r="F52" s="39">
        <f t="shared" ref="F52" si="28">FLOOR(PRODUCT(0.8,F53),2.5)</f>
        <v>80</v>
      </c>
      <c r="G52" s="39">
        <f t="shared" ref="G52" si="29">FLOOR(PRODUCT(0.8,G53),2.5)</f>
        <v>85</v>
      </c>
      <c r="H52" s="39">
        <f t="shared" ref="H52" si="30">FLOOR(PRODUCT(0.8,H53),2.5)</f>
        <v>90</v>
      </c>
      <c r="I52" s="39">
        <f t="shared" ref="I52" si="31">FLOOR(PRODUCT(0.8,I53),2.5)</f>
        <v>97.5</v>
      </c>
      <c r="J52" s="39">
        <f t="shared" ref="J52" si="32">FLOOR(PRODUCT(0.8,J53),2.5)</f>
        <v>102.5</v>
      </c>
      <c r="K52" s="39">
        <f t="shared" ref="K52" si="33">FLOOR(PRODUCT(0.8,K53),2.5)</f>
        <v>110</v>
      </c>
      <c r="L52" s="39">
        <f t="shared" ref="L52" si="34">FLOOR(PRODUCT(0.8,L53),2.5)</f>
        <v>115</v>
      </c>
      <c r="M52" s="39">
        <f t="shared" ref="M52" si="35">FLOOR(PRODUCT(0.8,M53),2.5)</f>
        <v>120</v>
      </c>
      <c r="N52" s="39">
        <f t="shared" ref="N52" si="36">FLOOR(PRODUCT(0.8,N53),2.5)</f>
        <v>127.5</v>
      </c>
      <c r="O52" s="40">
        <f t="shared" ref="O52" si="37">FLOOR(PRODUCT(0.8,O53),2.5)</f>
        <v>132.5</v>
      </c>
      <c r="P52" s="95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</row>
    <row r="53" spans="1:70" ht="15.95" customHeight="1" thickBot="1">
      <c r="A53" s="111"/>
      <c r="B53" s="126"/>
      <c r="C53" s="97" t="s">
        <v>6</v>
      </c>
      <c r="D53" s="98">
        <f>((ROUND(((F2-(F2*$H$2))/$D$6),(0/5))*$D$6)+$G$2)+$G$2</f>
        <v>85</v>
      </c>
      <c r="E53" s="99">
        <f t="shared" ref="E53:O53" si="38">E31+$G$2</f>
        <v>92.5</v>
      </c>
      <c r="F53" s="99">
        <f t="shared" si="38"/>
        <v>100</v>
      </c>
      <c r="G53" s="99">
        <f t="shared" si="38"/>
        <v>107.5</v>
      </c>
      <c r="H53" s="99">
        <f t="shared" si="38"/>
        <v>115</v>
      </c>
      <c r="I53" s="99">
        <f t="shared" si="38"/>
        <v>122.5</v>
      </c>
      <c r="J53" s="99">
        <f t="shared" si="38"/>
        <v>130</v>
      </c>
      <c r="K53" s="99">
        <f t="shared" si="38"/>
        <v>137.5</v>
      </c>
      <c r="L53" s="99">
        <f t="shared" si="38"/>
        <v>145</v>
      </c>
      <c r="M53" s="99">
        <f t="shared" si="38"/>
        <v>152.5</v>
      </c>
      <c r="N53" s="99">
        <f t="shared" si="38"/>
        <v>160</v>
      </c>
      <c r="O53" s="100">
        <f t="shared" si="38"/>
        <v>167.5</v>
      </c>
      <c r="P53" s="96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</row>
    <row r="54" spans="1:70" ht="15.95" customHeight="1">
      <c r="A54" s="111"/>
      <c r="B54" s="115" t="str">
        <f>B3</f>
        <v>Fekvenyomás</v>
      </c>
      <c r="C54" s="51" t="s">
        <v>2</v>
      </c>
      <c r="D54" s="32">
        <v>20</v>
      </c>
      <c r="E54" s="54"/>
      <c r="F54" s="33">
        <v>20</v>
      </c>
      <c r="G54" s="54"/>
      <c r="H54" s="33">
        <v>20</v>
      </c>
      <c r="I54" s="54"/>
      <c r="J54" s="33">
        <v>20</v>
      </c>
      <c r="K54" s="54"/>
      <c r="L54" s="33">
        <v>20</v>
      </c>
      <c r="M54" s="54"/>
      <c r="N54" s="33">
        <v>20</v>
      </c>
      <c r="O54" s="55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</row>
    <row r="55" spans="1:70" ht="15.95" customHeight="1">
      <c r="A55" s="111"/>
      <c r="B55" s="116"/>
      <c r="C55" s="52" t="s">
        <v>3</v>
      </c>
      <c r="D55" s="35">
        <f>FLOOR(PRODUCT(0.5,D58),5)</f>
        <v>40</v>
      </c>
      <c r="E55" s="56"/>
      <c r="F55" s="36">
        <f>FLOOR(PRODUCT(0.5,F58),5)</f>
        <v>45</v>
      </c>
      <c r="G55" s="56"/>
      <c r="H55" s="36">
        <f>FLOOR(PRODUCT(0.5,H58),5)</f>
        <v>45</v>
      </c>
      <c r="I55" s="56"/>
      <c r="J55" s="36">
        <f>FLOOR(PRODUCT(0.5,J58),5)</f>
        <v>50</v>
      </c>
      <c r="K55" s="56"/>
      <c r="L55" s="36">
        <f>FLOOR(PRODUCT(0.5,L58),5)</f>
        <v>55</v>
      </c>
      <c r="M55" s="56"/>
      <c r="N55" s="36">
        <f>FLOOR(PRODUCT(0.5,N58),5)</f>
        <v>60</v>
      </c>
      <c r="O55" s="57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</row>
    <row r="56" spans="1:70" ht="15.95" customHeight="1">
      <c r="A56" s="111"/>
      <c r="B56" s="116"/>
      <c r="C56" s="52" t="s">
        <v>4</v>
      </c>
      <c r="D56" s="35">
        <f>FLOOR(PRODUCT(0.7,D58),2.5)</f>
        <v>57.5</v>
      </c>
      <c r="E56" s="56"/>
      <c r="F56" s="36">
        <f>FLOOR(PRODUCT(0.7,F58),2.5)</f>
        <v>62.5</v>
      </c>
      <c r="G56" s="56"/>
      <c r="H56" s="36">
        <f>FLOOR(PRODUCT(0.7,H58),2.5)</f>
        <v>67.5</v>
      </c>
      <c r="I56" s="56"/>
      <c r="J56" s="36">
        <f>FLOOR(PRODUCT(0.7,J58),2.5)</f>
        <v>72.5</v>
      </c>
      <c r="K56" s="56"/>
      <c r="L56" s="36">
        <f>FLOOR(PRODUCT(0.7,L58),2.5)</f>
        <v>77.5</v>
      </c>
      <c r="M56" s="56"/>
      <c r="N56" s="36">
        <f>FLOOR(PRODUCT(0.7,N58),2.5)</f>
        <v>82.5</v>
      </c>
      <c r="O56" s="57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</row>
    <row r="57" spans="1:70" ht="15.95" customHeight="1" thickBot="1">
      <c r="A57" s="111"/>
      <c r="B57" s="116"/>
      <c r="C57" s="53" t="s">
        <v>5</v>
      </c>
      <c r="D57" s="38">
        <f>FLOOR(PRODUCT(0.9,D58),2.5)</f>
        <v>72.5</v>
      </c>
      <c r="E57" s="58"/>
      <c r="F57" s="39">
        <f>FLOOR(PRODUCT(0.9,F58),2.5)</f>
        <v>80</v>
      </c>
      <c r="G57" s="58"/>
      <c r="H57" s="39">
        <f>FLOOR(PRODUCT(0.9,H58),2.5)</f>
        <v>87.5</v>
      </c>
      <c r="I57" s="58"/>
      <c r="J57" s="39">
        <f>FLOOR(PRODUCT(0.9,J58),2.5)</f>
        <v>92.5</v>
      </c>
      <c r="K57" s="58"/>
      <c r="L57" s="39">
        <f>FLOOR(PRODUCT(0.9,L58),2.5)</f>
        <v>100</v>
      </c>
      <c r="M57" s="58"/>
      <c r="N57" s="39">
        <f>FLOOR(PRODUCT(0.9,N58),2.5)</f>
        <v>107.5</v>
      </c>
      <c r="O57" s="59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</row>
    <row r="58" spans="1:70" ht="15.95" customHeight="1" thickBot="1">
      <c r="A58" s="111"/>
      <c r="B58" s="117"/>
      <c r="C58" s="97" t="s">
        <v>6</v>
      </c>
      <c r="D58" s="98">
        <f>D18+$G$3</f>
        <v>82.5</v>
      </c>
      <c r="E58" s="25"/>
      <c r="F58" s="99">
        <f>F18+$G$3</f>
        <v>90</v>
      </c>
      <c r="G58" s="25"/>
      <c r="H58" s="99">
        <f>H18+$G$3</f>
        <v>97.5</v>
      </c>
      <c r="I58" s="25"/>
      <c r="J58" s="99">
        <f>J18+$G$3</f>
        <v>105</v>
      </c>
      <c r="K58" s="25"/>
      <c r="L58" s="99">
        <f>L18+$G$3</f>
        <v>112.5</v>
      </c>
      <c r="M58" s="25"/>
      <c r="N58" s="99">
        <f>N18+$G$3</f>
        <v>120</v>
      </c>
      <c r="O58" s="26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</row>
    <row r="59" spans="1:70" ht="15.95" customHeight="1">
      <c r="A59" s="111"/>
      <c r="B59" s="115" t="str">
        <f>B5</f>
        <v>Nyomás</v>
      </c>
      <c r="C59" s="51" t="s">
        <v>2</v>
      </c>
      <c r="D59" s="77"/>
      <c r="E59" s="61">
        <v>20</v>
      </c>
      <c r="F59" s="62"/>
      <c r="G59" s="61">
        <v>20</v>
      </c>
      <c r="H59" s="54"/>
      <c r="I59" s="61">
        <v>20</v>
      </c>
      <c r="J59" s="54"/>
      <c r="K59" s="61">
        <v>20</v>
      </c>
      <c r="L59" s="54"/>
      <c r="M59" s="61">
        <v>20</v>
      </c>
      <c r="N59" s="54"/>
      <c r="O59" s="34">
        <v>20</v>
      </c>
      <c r="P59" s="95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</row>
    <row r="60" spans="1:70" ht="15.95" customHeight="1">
      <c r="A60" s="111"/>
      <c r="B60" s="116"/>
      <c r="C60" s="52" t="s">
        <v>3</v>
      </c>
      <c r="D60" s="78"/>
      <c r="E60" s="64">
        <f>FLOOR(PRODUCT(0.55,E63),5)</f>
        <v>45</v>
      </c>
      <c r="F60" s="65"/>
      <c r="G60" s="64">
        <f>FLOOR(PRODUCT(0.55,G63),5)</f>
        <v>50</v>
      </c>
      <c r="H60" s="56"/>
      <c r="I60" s="64">
        <f>FLOOR(PRODUCT(0.55,I63),5)</f>
        <v>55</v>
      </c>
      <c r="J60" s="56"/>
      <c r="K60" s="64">
        <f>FLOOR(PRODUCT(0.55,K63),5)</f>
        <v>55</v>
      </c>
      <c r="L60" s="56"/>
      <c r="M60" s="64">
        <f>FLOOR(PRODUCT(0.55,M63),5)</f>
        <v>60</v>
      </c>
      <c r="N60" s="56"/>
      <c r="O60" s="37">
        <f>FLOOR(PRODUCT(0.55,O63),5)</f>
        <v>65</v>
      </c>
      <c r="P60" s="95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</row>
    <row r="61" spans="1:70" ht="15.95" customHeight="1">
      <c r="A61" s="111"/>
      <c r="B61" s="116"/>
      <c r="C61" s="52" t="s">
        <v>4</v>
      </c>
      <c r="D61" s="78"/>
      <c r="E61" s="64">
        <f>FLOOR(PRODUCT(0.7,E63),2.5)</f>
        <v>57.5</v>
      </c>
      <c r="F61" s="65"/>
      <c r="G61" s="64">
        <f>FLOOR(PRODUCT(0.7,G63),2.5)</f>
        <v>62.5</v>
      </c>
      <c r="H61" s="56"/>
      <c r="I61" s="64">
        <f>FLOOR(PRODUCT(0.7,I63),2.5)</f>
        <v>70</v>
      </c>
      <c r="J61" s="56"/>
      <c r="K61" s="64">
        <f>FLOOR(PRODUCT(0.7,K63),2.5)</f>
        <v>75</v>
      </c>
      <c r="L61" s="56"/>
      <c r="M61" s="64">
        <f>FLOOR(PRODUCT(0.7,M63),2.5)</f>
        <v>80</v>
      </c>
      <c r="N61" s="56"/>
      <c r="O61" s="37">
        <f>FLOOR(PRODUCT(0.7,O63),2.5)</f>
        <v>85</v>
      </c>
      <c r="P61" s="95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</row>
    <row r="62" spans="1:70" ht="15.95" customHeight="1" thickBot="1">
      <c r="A62" s="111"/>
      <c r="B62" s="116"/>
      <c r="C62" s="53" t="s">
        <v>5</v>
      </c>
      <c r="D62" s="79"/>
      <c r="E62" s="67">
        <f>FLOOR(PRODUCT(0.85,E63),2.5)</f>
        <v>70</v>
      </c>
      <c r="F62" s="68"/>
      <c r="G62" s="67">
        <f>FLOOR(PRODUCT(0.85,G63),2.5)</f>
        <v>77.5</v>
      </c>
      <c r="H62" s="69"/>
      <c r="I62" s="67">
        <f>FLOOR(PRODUCT(0.85,I63),2.5)</f>
        <v>85</v>
      </c>
      <c r="J62" s="69"/>
      <c r="K62" s="67">
        <f>FLOOR(PRODUCT(0.85,K63),2.5)</f>
        <v>90</v>
      </c>
      <c r="L62" s="69"/>
      <c r="M62" s="67">
        <f>FLOOR(PRODUCT(0.85,M63),2.5)</f>
        <v>97.5</v>
      </c>
      <c r="N62" s="69"/>
      <c r="O62" s="45">
        <f>FLOOR(PRODUCT(0.85,O63),2.5)</f>
        <v>102.5</v>
      </c>
      <c r="P62" s="95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</row>
    <row r="63" spans="1:70" ht="15.95" customHeight="1" thickBot="1">
      <c r="A63" s="111"/>
      <c r="B63" s="117"/>
      <c r="C63" s="101" t="s">
        <v>6</v>
      </c>
      <c r="D63" s="29"/>
      <c r="E63" s="105">
        <f>E23+$G$5</f>
        <v>85</v>
      </c>
      <c r="F63" s="28"/>
      <c r="G63" s="104">
        <f>G23+$G$5</f>
        <v>92.5</v>
      </c>
      <c r="H63" s="27"/>
      <c r="I63" s="103">
        <f>I23+$G$5</f>
        <v>100</v>
      </c>
      <c r="J63" s="27"/>
      <c r="K63" s="103">
        <f>K23+$G$5</f>
        <v>107.5</v>
      </c>
      <c r="L63" s="27"/>
      <c r="M63" s="103">
        <f>M23+$G$5</f>
        <v>115</v>
      </c>
      <c r="N63" s="27"/>
      <c r="O63" s="102">
        <f>O23+$G$5</f>
        <v>122.5</v>
      </c>
      <c r="P63" s="96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</row>
    <row r="64" spans="1:70" ht="15.95" customHeight="1" thickBot="1">
      <c r="A64" s="112"/>
      <c r="B64" s="85" t="s">
        <v>56</v>
      </c>
      <c r="C64" s="86" t="s">
        <v>59</v>
      </c>
      <c r="D64" s="132" t="s">
        <v>60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4"/>
      <c r="P64" s="96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</row>
    <row r="65" spans="1:70" ht="15.95" customHeight="1">
      <c r="A65" s="88"/>
      <c r="B65" s="88"/>
      <c r="C65" s="88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</row>
    <row r="66" spans="1:70" ht="15.9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</row>
    <row r="67" spans="1:70" ht="15.9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</row>
    <row r="68" spans="1:70" ht="15.9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</row>
    <row r="69" spans="1:70" ht="15.9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</row>
    <row r="70" spans="1:70" ht="15.9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</row>
    <row r="71" spans="1:70" ht="15.9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</row>
    <row r="72" spans="1:70" ht="15.9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</row>
    <row r="73" spans="1:70" ht="15.9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</row>
    <row r="74" spans="1:70" ht="15.9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</row>
    <row r="75" spans="1:70" ht="15.9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</row>
    <row r="76" spans="1:70" ht="15.9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</row>
    <row r="77" spans="1:70" ht="15.9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</row>
    <row r="78" spans="1:70" ht="15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</row>
    <row r="79" spans="1:70" ht="15.9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</row>
    <row r="80" spans="1:70" ht="15.9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</row>
    <row r="81" spans="1:70" ht="15.9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</row>
    <row r="82" spans="1:70" ht="15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</row>
    <row r="83" spans="1:70" ht="15.9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</row>
    <row r="84" spans="1:70" ht="15.9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</row>
    <row r="85" spans="1:70" ht="15.9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</row>
    <row r="86" spans="1:70" ht="15.9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</row>
    <row r="87" spans="1:70" ht="15.9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</row>
    <row r="88" spans="1:70" ht="15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</row>
    <row r="89" spans="1:70" ht="15.9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</row>
    <row r="90" spans="1:70" ht="15.9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</row>
    <row r="91" spans="1:70" ht="15.9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</row>
    <row r="92" spans="1:70" ht="15.9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</row>
    <row r="93" spans="1:70" ht="15.9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</row>
    <row r="94" spans="1:70" ht="15.9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</row>
    <row r="95" spans="1:70" ht="15.9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</row>
    <row r="96" spans="1:70" ht="15.9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</row>
    <row r="97" spans="1:70" ht="15.9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</row>
    <row r="98" spans="1:70" ht="15.9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</row>
    <row r="99" spans="1:70" ht="15.9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</row>
    <row r="100" spans="1:70" ht="15.9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</row>
    <row r="101" spans="1:70" ht="15.9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</row>
    <row r="102" spans="1:70" ht="15.9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</row>
    <row r="103" spans="1:70" ht="15.9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</row>
    <row r="104" spans="1:70" ht="15.9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</row>
    <row r="105" spans="1:70" ht="15.9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</row>
    <row r="106" spans="1:70" ht="15.9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</row>
    <row r="107" spans="1:70" ht="15.9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</row>
    <row r="108" spans="1:70" ht="15.9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</row>
    <row r="109" spans="1:70" ht="15.9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</row>
    <row r="110" spans="1:70" ht="15.9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</row>
    <row r="111" spans="1:70" ht="15.9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</row>
    <row r="112" spans="1:70" ht="15.9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</row>
    <row r="113" spans="1:70" ht="15.9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</row>
    <row r="114" spans="1:70" ht="15.9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</row>
    <row r="115" spans="1:70" ht="15.9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</row>
    <row r="116" spans="1:70" ht="15.9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</row>
    <row r="117" spans="1:70" ht="15.9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</row>
    <row r="118" spans="1:70" ht="15.9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</row>
    <row r="119" spans="1:70" ht="15.9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</row>
    <row r="120" spans="1:70" ht="15.9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</row>
    <row r="121" spans="1:70" ht="15.9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</row>
    <row r="122" spans="1:70" ht="15.9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</row>
    <row r="123" spans="1:70" ht="15.9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</row>
    <row r="124" spans="1:70" ht="15.9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</row>
    <row r="125" spans="1:70" ht="15.9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</row>
    <row r="126" spans="1:70" ht="15.9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</row>
    <row r="127" spans="1:70" ht="15.9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</row>
    <row r="128" spans="1:70" ht="15.9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</row>
    <row r="129" spans="1:70" ht="15.9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</row>
    <row r="130" spans="1:70" ht="15.9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</row>
    <row r="131" spans="1:70" ht="15.9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</row>
    <row r="132" spans="1:70" ht="15.9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</row>
    <row r="133" spans="1:70" ht="15.9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</row>
    <row r="134" spans="1:70" ht="15.9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</row>
    <row r="135" spans="1:70" ht="15.9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</row>
    <row r="136" spans="1:70" ht="15.9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</row>
    <row r="137" spans="1:70" ht="15.9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</row>
    <row r="138" spans="1:70" ht="15.9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</row>
    <row r="139" spans="1:70" ht="15.9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</row>
    <row r="140" spans="1:70" ht="15.9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</row>
    <row r="141" spans="1:70" ht="15.9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</row>
    <row r="142" spans="1:70" ht="15.9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</row>
    <row r="143" spans="1:70" ht="15.9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</row>
    <row r="144" spans="1:70" ht="15.9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</row>
    <row r="145" spans="1:70" ht="15.9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</row>
    <row r="146" spans="1:70" ht="15.9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</row>
    <row r="147" spans="1:70" ht="15.9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</row>
    <row r="148" spans="1:70" ht="15.9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</row>
    <row r="149" spans="1:70" ht="15.9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</row>
    <row r="150" spans="1:70" ht="15.9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</row>
    <row r="151" spans="1:70" ht="15.9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</row>
    <row r="152" spans="1:70" ht="15.9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</row>
    <row r="153" spans="1:70" ht="15.9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</row>
    <row r="154" spans="1:70" ht="15.9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</row>
    <row r="155" spans="1:70" ht="15.9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</row>
    <row r="156" spans="1:70" ht="15.9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</row>
    <row r="157" spans="1:70" ht="15.9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</row>
    <row r="158" spans="1:70" ht="15.9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</row>
    <row r="159" spans="1:70" ht="15.9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</row>
    <row r="160" spans="1:70" ht="15.9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</row>
    <row r="161" spans="1:70" ht="15.9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</row>
    <row r="162" spans="1:70" ht="15.9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</row>
    <row r="163" spans="1:70" ht="15.9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</row>
    <row r="164" spans="1:70" ht="15.9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</row>
    <row r="165" spans="1:70" ht="15.9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</row>
    <row r="166" spans="1:70" ht="15.9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</row>
    <row r="167" spans="1:70" ht="15.9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</row>
    <row r="168" spans="1:70" ht="15.9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</row>
    <row r="169" spans="1:70" ht="15.9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</row>
    <row r="170" spans="1:70" ht="15.9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</row>
    <row r="171" spans="1:70" ht="15.9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</row>
    <row r="172" spans="1:70" ht="15.9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</row>
    <row r="173" spans="1:70" ht="15.9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</row>
    <row r="174" spans="1:70" ht="15.9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</row>
    <row r="175" spans="1:70" ht="15.9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</row>
    <row r="176" spans="1:70" ht="15.9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</row>
    <row r="177" spans="1:70" ht="15.9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</row>
    <row r="178" spans="1:70" ht="15.9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</row>
    <row r="179" spans="1:70" ht="15.9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</row>
    <row r="180" spans="1:70" ht="15.9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</row>
    <row r="181" spans="1:70" ht="15.9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</row>
    <row r="182" spans="1:70" ht="15.9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</row>
    <row r="183" spans="1:70" ht="15.9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</row>
    <row r="184" spans="1:70" ht="15.9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</row>
    <row r="185" spans="1:70" ht="15.9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</row>
    <row r="186" spans="1:70" ht="15.9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</row>
    <row r="187" spans="1:70" ht="15.9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</row>
    <row r="188" spans="1:70" ht="15.9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</row>
    <row r="189" spans="1:70" ht="15.9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</row>
    <row r="190" spans="1:70" ht="15.9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</row>
    <row r="191" spans="1:70" ht="15.9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</row>
    <row r="192" spans="1:70" ht="15.9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</row>
    <row r="193" spans="1:70" ht="15.9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</row>
    <row r="194" spans="1:70" ht="15.9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</row>
    <row r="195" spans="1:70" ht="15.9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</row>
    <row r="196" spans="1:70" ht="15.9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</row>
    <row r="197" spans="1:70" ht="15.9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</row>
    <row r="198" spans="1:70" ht="15.9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</row>
    <row r="199" spans="1:70" ht="15.9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</row>
    <row r="200" spans="1:70" ht="15.9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</row>
  </sheetData>
  <mergeCells count="17">
    <mergeCell ref="D24:O24"/>
    <mergeCell ref="A8:A24"/>
    <mergeCell ref="A26:A46"/>
    <mergeCell ref="A48:A64"/>
    <mergeCell ref="C1:D1"/>
    <mergeCell ref="B9:B13"/>
    <mergeCell ref="B14:B18"/>
    <mergeCell ref="B19:B23"/>
    <mergeCell ref="B27:B31"/>
    <mergeCell ref="B32:B36"/>
    <mergeCell ref="B37:B41"/>
    <mergeCell ref="B49:B53"/>
    <mergeCell ref="B54:B58"/>
    <mergeCell ref="B59:B63"/>
    <mergeCell ref="B6:C6"/>
    <mergeCell ref="B42:B46"/>
    <mergeCell ref="D64:O64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Practical Programming - kezdő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2017-11-01T17:03:48Z</dcterms:created>
  <dcterms:modified xsi:type="dcterms:W3CDTF">2020-02-19T18:27:30Z</dcterms:modified>
</cp:coreProperties>
</file>